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68" yWindow="456" windowWidth="22716" windowHeight="8940"/>
  </bookViews>
  <sheets>
    <sheet name="Приложение 11" sheetId="1" r:id="rId1"/>
  </sheets>
  <calcPr calcId="144525"/>
</workbook>
</file>

<file path=xl/calcChain.xml><?xml version="1.0" encoding="utf-8"?>
<calcChain xmlns="http://schemas.openxmlformats.org/spreadsheetml/2006/main">
  <c r="G118" i="1" l="1"/>
  <c r="G119" i="1"/>
  <c r="G120" i="1"/>
  <c r="G126" i="1" l="1"/>
  <c r="G181" i="1" l="1"/>
  <c r="G180" i="1" s="1"/>
  <c r="G179" i="1" s="1"/>
  <c r="G178" i="1" s="1"/>
  <c r="G177" i="1" s="1"/>
  <c r="G175" i="1"/>
  <c r="G174" i="1" s="1"/>
  <c r="G172" i="1"/>
  <c r="G170" i="1"/>
  <c r="G169" i="1" s="1"/>
  <c r="G166" i="1"/>
  <c r="G165" i="1"/>
  <c r="G164" i="1" s="1"/>
  <c r="G163" i="1" s="1"/>
  <c r="G162" i="1" s="1"/>
  <c r="G160" i="1"/>
  <c r="G159" i="1" s="1"/>
  <c r="G158" i="1" s="1"/>
  <c r="G157" i="1" s="1"/>
  <c r="G155" i="1"/>
  <c r="G150" i="1" s="1"/>
  <c r="G146" i="1" s="1"/>
  <c r="G145" i="1" s="1"/>
  <c r="G153" i="1"/>
  <c r="G151" i="1"/>
  <c r="G148" i="1"/>
  <c r="G143" i="1"/>
  <c r="G142" i="1"/>
  <c r="G141" i="1" s="1"/>
  <c r="G139" i="1"/>
  <c r="G138" i="1" s="1"/>
  <c r="G137" i="1" s="1"/>
  <c r="G136" i="1" s="1"/>
  <c r="G131" i="1"/>
  <c r="G130" i="1"/>
  <c r="G129" i="1" s="1"/>
  <c r="G127" i="1"/>
  <c r="G124" i="1"/>
  <c r="G123" i="1"/>
  <c r="G122" i="1"/>
  <c r="G116" i="1"/>
  <c r="G114" i="1"/>
  <c r="G113" i="1" s="1"/>
  <c r="G111" i="1"/>
  <c r="G108" i="1" s="1"/>
  <c r="G109" i="1"/>
  <c r="G106" i="1"/>
  <c r="G103" i="1" s="1"/>
  <c r="G102" i="1" s="1"/>
  <c r="G104" i="1"/>
  <c r="G98" i="1"/>
  <c r="G97" i="1" s="1"/>
  <c r="G94" i="1"/>
  <c r="G91" i="1" s="1"/>
  <c r="G90" i="1" s="1"/>
  <c r="G92" i="1"/>
  <c r="G86" i="1"/>
  <c r="G85" i="1" s="1"/>
  <c r="G83" i="1"/>
  <c r="G82" i="1" s="1"/>
  <c r="G77" i="1"/>
  <c r="G76" i="1" s="1"/>
  <c r="G75" i="1" s="1"/>
  <c r="G74" i="1" s="1"/>
  <c r="G72" i="1"/>
  <c r="G70" i="1"/>
  <c r="G69" i="1"/>
  <c r="G68" i="1" s="1"/>
  <c r="G65" i="1"/>
  <c r="G64" i="1" s="1"/>
  <c r="G63" i="1" s="1"/>
  <c r="G61" i="1"/>
  <c r="G59" i="1"/>
  <c r="G58" i="1" s="1"/>
  <c r="G56" i="1"/>
  <c r="G53" i="1" s="1"/>
  <c r="G52" i="1" s="1"/>
  <c r="G54" i="1"/>
  <c r="G50" i="1"/>
  <c r="G49" i="1"/>
  <c r="G48" i="1" s="1"/>
  <c r="G45" i="1"/>
  <c r="G44" i="1" s="1"/>
  <c r="G43" i="1" s="1"/>
  <c r="G41" i="1"/>
  <c r="G39" i="1"/>
  <c r="G38" i="1"/>
  <c r="G37" i="1" s="1"/>
  <c r="G34" i="1"/>
  <c r="G33" i="1"/>
  <c r="G32" i="1" s="1"/>
  <c r="G29" i="1" s="1"/>
  <c r="G27" i="1"/>
  <c r="G23" i="1"/>
  <c r="G22" i="1"/>
  <c r="G21" i="1" s="1"/>
  <c r="G19" i="1"/>
  <c r="G18" i="1" s="1"/>
  <c r="G16" i="1" s="1"/>
  <c r="G15" i="1" s="1"/>
  <c r="G101" i="1" l="1"/>
  <c r="G100" i="1" s="1"/>
  <c r="G47" i="1"/>
  <c r="G14" i="1" s="1"/>
  <c r="G96" i="1"/>
  <c r="G135" i="1"/>
  <c r="G81" i="1"/>
  <c r="G80" i="1"/>
  <c r="G79" i="1" s="1"/>
  <c r="G13" i="1" l="1"/>
  <c r="G12" i="1" s="1"/>
</calcChain>
</file>

<file path=xl/sharedStrings.xml><?xml version="1.0" encoding="utf-8"?>
<sst xmlns="http://schemas.openxmlformats.org/spreadsheetml/2006/main" count="821" uniqueCount="185">
  <si>
    <t>Приложение № 9</t>
  </si>
  <si>
    <t xml:space="preserve">                                                                                                                                                                                  к Решению Шестаковской</t>
  </si>
  <si>
    <t xml:space="preserve"> сельской Думы№30/54</t>
  </si>
  <si>
    <r>
      <t xml:space="preserve">от </t>
    </r>
    <r>
      <rPr>
        <u/>
        <sz val="12"/>
        <color theme="1"/>
        <rFont val="Times New Roman"/>
        <family val="1"/>
        <charset val="204"/>
      </rPr>
      <t>28.02.2024_</t>
    </r>
    <r>
      <rPr>
        <sz val="11"/>
        <color theme="1"/>
        <rFont val="Calibri"/>
        <family val="2"/>
        <charset val="204"/>
      </rPr>
      <t>_</t>
    </r>
  </si>
  <si>
    <t xml:space="preserve">ВЕДОМСТВЕННАЯ СТРУКТУРА </t>
  </si>
  <si>
    <t>расходов бюджета Шестаковского сельского поселения на 2024г.</t>
  </si>
  <si>
    <t>Наименование расходов</t>
  </si>
  <si>
    <t>Распределитель</t>
  </si>
  <si>
    <t>Раздел</t>
  </si>
  <si>
    <t>Подраздел</t>
  </si>
  <si>
    <t>ЦС_МР Код</t>
  </si>
  <si>
    <t>ВР_МР Код</t>
  </si>
  <si>
    <t>Сумма (тыс.руб)</t>
  </si>
  <si>
    <t>Всего расходов</t>
  </si>
  <si>
    <t>000</t>
  </si>
  <si>
    <t>00</t>
  </si>
  <si>
    <t>00000 00000</t>
  </si>
  <si>
    <t>Администрация Шестаковского сельского поселения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</si>
  <si>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</si>
  <si>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</si>
  <si>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 образования</t>
  </si>
  <si>
    <t>02</t>
  </si>
  <si>
    <t>Муниципальная программа «Развитие муниципального управления  муниципального образования  Шестаковское сельское поселение»</t>
  </si>
  <si>
    <t>01000 00000</t>
  </si>
  <si>
    <t>Руководство и управление  в сфере установленных функций органов местного самоуправления</t>
  </si>
  <si>
    <t>01000 91000</t>
  </si>
  <si>
    <t>Расходы за счет местного бюджета</t>
  </si>
  <si>
    <t>01000 91010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</si>
  <si>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</si>
  <si>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</si>
  <si>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Комплекс процессных мероприятий</t>
  </si>
  <si>
    <t>01Q00 00000</t>
  </si>
  <si>
    <t>Мероприятия в установленной сфере деятельности</t>
  </si>
  <si>
    <t>991</t>
  </si>
  <si>
    <t>01Q51 91000</t>
  </si>
  <si>
    <t>Расходы за счет средств областного бюджета</t>
  </si>
  <si>
    <t>01Q51 9101А</t>
  </si>
  <si>
    <t>Расходы на софинансирование за счет местного бюджета</t>
  </si>
  <si>
    <t>01Q51 9101Б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</si>
  <si>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</si>
  <si>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</si>
  <si>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«Развитие муниципального управления муниципального образования  Шестаковское сельское поселение»</t>
  </si>
  <si>
    <t>Центральный аппарат</t>
  </si>
  <si>
    <t>01000 91020</t>
  </si>
  <si>
    <t>Закупка товаров, работ и услуг для государственных (муниципальных) нужд</t>
  </si>
  <si>
    <t>200</t>
  </si>
  <si>
    <t>01Q51 9102A</t>
  </si>
  <si>
    <t>01Q51 9102Б</t>
  </si>
  <si>
    <t>Резервные фонды</t>
  </si>
  <si>
    <t>Муниципальная программа «Обеспечение безопасности и жизнедеятельности населения муниципального образования    Шестаковское сельское поселение»</t>
  </si>
  <si>
    <t>03000 00000</t>
  </si>
  <si>
    <t>Резервные фонды  местных администраций</t>
  </si>
  <si>
    <t>03000 95000</t>
  </si>
  <si>
    <t>Иные бюджетные ассигнования</t>
  </si>
  <si>
    <t>Другие общегосударственные вопросы</t>
  </si>
  <si>
    <t>Муниципальная программа «Развитие муниципального управления   муниципального образования  Шестаковское сельское поселение»</t>
  </si>
  <si>
    <t>Финансовое обеспечение деятельности  муниципальных учреждений</t>
  </si>
  <si>
    <t>01000 92000</t>
  </si>
  <si>
    <t>Обеспечение деятельности подведомственных учреждений</t>
  </si>
  <si>
    <t>13</t>
  </si>
  <si>
    <t>01000 92010</t>
  </si>
  <si>
    <t>01Q51 92000</t>
  </si>
  <si>
    <t>01Q51 9201А</t>
  </si>
  <si>
    <t>01Q51 9201Б</t>
  </si>
  <si>
    <t>Мероприятия в установленной сфере дятельности</t>
  </si>
  <si>
    <t>01000 93000</t>
  </si>
  <si>
    <t>01000 93010</t>
  </si>
  <si>
    <t>Иные межбюджетные асигнования</t>
  </si>
  <si>
    <t>Мероприятия в сфере коммуникационно-информационных технологий</t>
  </si>
  <si>
    <t>01000 93150</t>
  </si>
  <si>
    <t>Муниципальная программа «Управление муниципальным имуществом и земельными ресурсами  муниципального образования   Шестаковское сельское поселение».</t>
  </si>
  <si>
    <t>02000 00000</t>
  </si>
  <si>
    <t>02000 93000</t>
  </si>
  <si>
    <t>02000 93030</t>
  </si>
  <si>
    <t>Мероприятия в  области земельно- имущественных отношений</t>
  </si>
  <si>
    <t>800</t>
  </si>
  <si>
    <t>02Q00 00000</t>
  </si>
  <si>
    <t>02Q51 93000</t>
  </si>
  <si>
    <t>02Q51 9303А</t>
  </si>
  <si>
    <t>Иные межбюджетные ассигнования</t>
  </si>
  <si>
    <t>02Q51 9303Б</t>
  </si>
  <si>
    <t>Национальная оборона</t>
  </si>
  <si>
    <t>Мобилизационная и вневойсковая подготовка</t>
  </si>
  <si>
    <t>03</t>
  </si>
  <si>
    <t>Муниципальная программа «Развитие муниципального управления в муниципальном образовании  Шестаковское сельское поселение»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</si>
  <si>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</si>
  <si>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01Q20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</si>
  <si>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</si>
  <si>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</si>
  <si>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</si>
  <si>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«Обеспечение безопасности и жизнедеятельности населения  муниципального образования  Шестаковское сельское поселение»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</si>
  <si>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</si>
  <si>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03000 80000</t>
  </si>
  <si>
    <t xml:space="preserve">Иные межбюджетные трансферты  бюджету муниципального района из бюджетов поселений на осуществление части полномочий по решению вопросов местного значения  в области  участия в предупреждении и ликвидации последствий чрезвычайных ситуаций </t>
  </si>
  <si>
    <t>03000 80060</t>
  </si>
  <si>
    <t>Межбюджетные трансферты</t>
  </si>
  <si>
    <t>03000 93000</t>
  </si>
  <si>
    <t>Мероприятия в области национальной безопасности</t>
  </si>
  <si>
    <t>03000 93040</t>
  </si>
  <si>
    <t>03Q00 00000</t>
  </si>
  <si>
    <t>03Q51 93000</t>
  </si>
  <si>
    <t>03Q51 9304А</t>
  </si>
  <si>
    <t>03Q51 9304Б</t>
  </si>
  <si>
    <t>Национальная экономика</t>
  </si>
  <si>
    <t>Водное хозяйство</t>
  </si>
  <si>
    <t>06</t>
  </si>
  <si>
    <t>Дорожное хозяйство (дорожные фонды)</t>
  </si>
  <si>
    <t>09</t>
  </si>
  <si>
    <t>Муниципальная программа «Развитие транспортной системы  муниципального образования   Шестаковское сельское поселение»</t>
  </si>
  <si>
    <t>04000 00000</t>
  </si>
  <si>
    <t>04Q00 0000</t>
  </si>
  <si>
    <t>04Q28 15000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</si>
  <si>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</si>
  <si>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04Q28 15210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</si>
  <si>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местного бюджета</t>
  </si>
  <si>
    <t>04Q28 S5210</t>
  </si>
  <si>
    <t>04U00 00000</t>
  </si>
  <si>
    <t>04U07 L5763</t>
  </si>
  <si>
    <t>Обеспечение комплексного развития сельских территорий</t>
  </si>
  <si>
    <t>Софинансирование на обеспечение комплексного развития сельских территорий</t>
  </si>
  <si>
    <t>04U07 S5763</t>
  </si>
  <si>
    <t>04000 93000</t>
  </si>
  <si>
    <t>Мероприятия в сфере дорожной деятельности</t>
  </si>
  <si>
    <t>04000 93050</t>
  </si>
  <si>
    <t>Иные межбюджетные трансферты на осуществление дорожной деятельности в отношении автомобильных дорог общего пользования местного значения</t>
  </si>
  <si>
    <t>04000 80020</t>
  </si>
  <si>
    <t>Другие вопросы в области национальной экономики</t>
  </si>
  <si>
    <t>12</t>
  </si>
  <si>
    <t>Муниципальная программа «Развитие строительства и архитектуры в муниципальном образовании муниципального образования   Шестаковское сельское поселение»</t>
  </si>
  <si>
    <t>05000 00000</t>
  </si>
  <si>
    <t>05000 80000</t>
  </si>
  <si>
    <t>Иные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области градостроительной деятельности</t>
  </si>
  <si>
    <t>05000 80070</t>
  </si>
  <si>
    <t>06000 00000</t>
  </si>
  <si>
    <t>06000 93110</t>
  </si>
  <si>
    <t>Комплекс мероприятий</t>
  </si>
  <si>
    <t>06U00 00000</t>
  </si>
  <si>
    <t>06U07 15000</t>
  </si>
  <si>
    <t>Реализация мероприятий  по борьбе с борщевиком Сосновского</t>
  </si>
  <si>
    <t xml:space="preserve">06U07 15120 </t>
  </si>
  <si>
    <t>Софинансирование на реализация мероприятий  по борьбе с борщевиком Сосновского</t>
  </si>
  <si>
    <t>06U07 S5120</t>
  </si>
  <si>
    <t>Жилищно-коммунальное хозяйство</t>
  </si>
  <si>
    <t>05</t>
  </si>
  <si>
    <t>Жилищное хозяйство</t>
  </si>
  <si>
    <t>Муниципальная программа «Развитие жилищно-коммунального хозяйства, охрана окружающей среды  муниципального образования   Шестаковское сельское поселение»</t>
  </si>
  <si>
    <t>06000 93000</t>
  </si>
  <si>
    <t>Мероприятия  в сфере жилищного хозяйства</t>
  </si>
  <si>
    <t>06000 93070</t>
  </si>
  <si>
    <t>Коммунальное хозяйство</t>
  </si>
  <si>
    <t>Инвенстиционные программы и проекты развития общественной инфраструктуры муниципальных образований Кировской области</t>
  </si>
  <si>
    <t>06000 15170</t>
  </si>
  <si>
    <t>Благоустройство</t>
  </si>
  <si>
    <t>Муниципальная программа «Развитие жилищно-коммунального хозяйства, охрана окружающей среды муниципального образования   Шестаковское сельское поселение».</t>
  </si>
  <si>
    <t>Иные межбюджетные трансферты бюджетам сельских поселений на осуществление части полномочий в области обращения с твердыми коммунальными отходами на территории Слободского района</t>
  </si>
  <si>
    <t>06000 80031</t>
  </si>
  <si>
    <t>Мероприятия  по содержанию  уличного освещения</t>
  </si>
  <si>
    <t>06000 93090</t>
  </si>
  <si>
    <t>Прочие мероприятия по благоустройству городских округов и поселений</t>
  </si>
  <si>
    <t>Прочие мероприятия по организации и содержанию мест захоронения</t>
  </si>
  <si>
    <t>06000 93120</t>
  </si>
  <si>
    <t>ОХРАНА ОКРУЖАЮЩЕЙ СРЕДЫ</t>
  </si>
  <si>
    <t>Другие вопросы в области охраны окружающей среды</t>
  </si>
  <si>
    <t>Иные межбюджетные трансферты бюджетам поселений из районного бюджета на реализацию природоохранных мероприятий</t>
  </si>
  <si>
    <t>06000 80033</t>
  </si>
  <si>
    <t xml:space="preserve">Культура, кинематография </t>
  </si>
  <si>
    <t>08</t>
  </si>
  <si>
    <t>Культура</t>
  </si>
  <si>
    <t>Муниципальная программа  «Развитие культуры  муниципального образования   Шестаковское сельское поселение»</t>
  </si>
  <si>
    <t>07000 00000</t>
  </si>
  <si>
    <t>07000 92000</t>
  </si>
  <si>
    <t>Дома культуры и другие учреждения культуры</t>
  </si>
  <si>
    <t>07000 92020</t>
  </si>
  <si>
    <t>07Q00 92000</t>
  </si>
  <si>
    <t>07Q51 9202А</t>
  </si>
  <si>
    <t>07Q51 9202Б</t>
  </si>
  <si>
    <t>07000 93000</t>
  </si>
  <si>
    <t>Мероприятия в области общественной инфраструктуры</t>
  </si>
  <si>
    <t>07000 93170</t>
  </si>
  <si>
    <t>Социальная политика</t>
  </si>
  <si>
    <t>Пенсионное обеспечение</t>
  </si>
  <si>
    <t>Муниципальная программа «Развитие муниципального управления  муниципального образования   Шестаковское сельское поселение»</t>
  </si>
  <si>
    <t>Мероприятия в области  социальной политики</t>
  </si>
  <si>
    <t>01000 93020</t>
  </si>
  <si>
    <t>Социальное обеспечение и иные выплаты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</si>
</sst>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1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justify" vertical="center" wrapText="1"/>
    </xf>
    <xf numFmtId="164" fontId="5" fillId="0" borderId="0" xfId="0" applyNumberFormat="1" applyFont="1" applyAlignment="1">
      <alignment wrapText="1"/>
    </xf>
    <xf numFmtId="0" fontId="5" fillId="2" borderId="1" xfId="0" applyNumberFormat="1" applyFont="1" applyFill="1" applyBorder="1" applyAlignment="1">
      <alignment vertical="center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0" borderId="3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justify" vertical="center" wrapText="1"/>
    </xf>
    <xf numFmtId="0" fontId="5" fillId="2" borderId="3" xfId="0" applyNumberFormat="1" applyFont="1" applyFill="1" applyBorder="1" applyAlignment="1">
      <alignment horizontal="justify" vertical="center" wrapText="1"/>
    </xf>
    <xf numFmtId="0" fontId="5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2"/>
  <sheetViews>
    <sheetView tabSelected="1" topLeftCell="B151" workbookViewId="0">
      <selection activeCell="G151" sqref="G151"/>
    </sheetView>
  </sheetViews>
  <sheetFormatPr defaultColWidth="9.109375" defaultRowHeight="14.4" x14ac:dyDescent="0.3"/>
  <cols>
    <col min="1" max="1" width="109" customWidth="1"/>
    <col min="2" max="4" width="9.33203125" style="1" bestFit="1" customWidth="1"/>
    <col min="5" max="5" width="16.88671875" style="1" customWidth="1"/>
    <col min="6" max="6" width="9.33203125" style="1" bestFit="1" customWidth="1"/>
    <col min="7" max="7" width="22" style="1" customWidth="1"/>
    <col min="8" max="8" width="16.109375" customWidth="1"/>
    <col min="9" max="9" width="12.33203125" customWidth="1"/>
  </cols>
  <sheetData>
    <row r="1" spans="1:13" ht="15.6" x14ac:dyDescent="0.3">
      <c r="F1" s="2"/>
      <c r="G1" s="3" t="s">
        <v>0</v>
      </c>
    </row>
    <row r="2" spans="1:13" ht="15.6" x14ac:dyDescent="0.3">
      <c r="F2" s="2"/>
      <c r="G2" s="4" t="s">
        <v>1</v>
      </c>
    </row>
    <row r="3" spans="1:13" ht="15.6" x14ac:dyDescent="0.3">
      <c r="F3" s="2"/>
      <c r="G3" s="4" t="s">
        <v>2</v>
      </c>
      <c r="M3" s="4"/>
    </row>
    <row r="4" spans="1:13" ht="15.6" x14ac:dyDescent="0.3">
      <c r="F4" s="2"/>
      <c r="G4" s="4" t="s">
        <v>3</v>
      </c>
      <c r="M4" s="4"/>
    </row>
    <row r="5" spans="1:13" ht="15.6" x14ac:dyDescent="0.3">
      <c r="M5" s="5"/>
    </row>
    <row r="6" spans="1:13" ht="17.399999999999999" x14ac:dyDescent="0.3">
      <c r="A6" s="26" t="s">
        <v>4</v>
      </c>
      <c r="B6" s="26"/>
      <c r="C6" s="26"/>
      <c r="D6" s="26"/>
      <c r="E6" s="26"/>
      <c r="F6" s="26"/>
      <c r="G6" s="26"/>
    </row>
    <row r="7" spans="1:13" ht="17.399999999999999" x14ac:dyDescent="0.3">
      <c r="A7" s="26" t="s">
        <v>5</v>
      </c>
      <c r="B7" s="26"/>
      <c r="C7" s="26"/>
      <c r="D7" s="26"/>
      <c r="E7" s="26"/>
      <c r="F7" s="26"/>
      <c r="G7" s="26"/>
    </row>
    <row r="8" spans="1:13" ht="15.6" x14ac:dyDescent="0.3">
      <c r="A8" s="6"/>
    </row>
    <row r="9" spans="1:13" s="7" customFormat="1" ht="47.25" customHeight="1" x14ac:dyDescent="0.3">
      <c r="A9" s="27" t="s">
        <v>6</v>
      </c>
      <c r="B9" s="27" t="s">
        <v>7</v>
      </c>
      <c r="C9" s="27" t="s">
        <v>8</v>
      </c>
      <c r="D9" s="27" t="s">
        <v>9</v>
      </c>
      <c r="E9" s="27" t="s">
        <v>10</v>
      </c>
      <c r="F9" s="27" t="s">
        <v>11</v>
      </c>
      <c r="G9" s="27" t="s">
        <v>12</v>
      </c>
    </row>
    <row r="10" spans="1:13" s="7" customFormat="1" ht="12.75" customHeight="1" x14ac:dyDescent="0.3">
      <c r="A10" s="28"/>
      <c r="B10" s="28"/>
      <c r="C10" s="28"/>
      <c r="D10" s="28"/>
      <c r="E10" s="28"/>
      <c r="F10" s="28"/>
      <c r="G10" s="28"/>
    </row>
    <row r="11" spans="1:13" s="7" customFormat="1" hidden="1" x14ac:dyDescent="0.3">
      <c r="A11" s="29"/>
      <c r="B11" s="29"/>
      <c r="C11" s="29"/>
      <c r="D11" s="29"/>
      <c r="E11" s="29"/>
      <c r="F11" s="29"/>
      <c r="G11" s="29"/>
    </row>
    <row r="12" spans="1:13" s="8" customFormat="1" ht="32.25" customHeight="1" x14ac:dyDescent="0.25">
      <c r="A12" s="9" t="s">
        <v>13</v>
      </c>
      <c r="B12" s="10" t="s">
        <v>14</v>
      </c>
      <c r="C12" s="10" t="s">
        <v>15</v>
      </c>
      <c r="D12" s="10" t="s">
        <v>15</v>
      </c>
      <c r="E12" s="10" t="s">
        <v>16</v>
      </c>
      <c r="F12" s="10" t="s">
        <v>14</v>
      </c>
      <c r="G12" s="11">
        <f>G13</f>
        <v>18638.399999999998</v>
      </c>
    </row>
    <row r="13" spans="1:13" s="8" customFormat="1" ht="20.100000000000001" customHeight="1" x14ac:dyDescent="0.25">
      <c r="A13" s="9" t="s">
        <v>17</v>
      </c>
      <c r="B13" s="10">
        <v>991</v>
      </c>
      <c r="C13" s="10" t="s">
        <v>15</v>
      </c>
      <c r="D13" s="10" t="s">
        <v>15</v>
      </c>
      <c r="E13" s="10" t="s">
        <v>16</v>
      </c>
      <c r="F13" s="10" t="s">
        <v>14</v>
      </c>
      <c r="G13" s="11">
        <f>SUM(G14, G74, G79, G96, G135, G157, G162, G177)</f>
        <v>18638.399999999998</v>
      </c>
    </row>
    <row r="14" spans="1:13" s="8" customFormat="1" ht="20.100000000000001" customHeight="1" x14ac:dyDescent="0.25">
      <c r="A14" s="9" t="s">
        <v>18</v>
      </c>
      <c r="B14" s="10">
        <v>991</v>
      </c>
      <c r="C14" s="10" t="s">
        <v>19</v>
      </c>
      <c r="D14" s="10" t="s">
        <v>15</v>
      </c>
      <c r="E14" s="10" t="s">
        <v>16</v>
      </c>
      <c r="F14" s="10" t="s">
        <v>14</v>
      </c>
      <c r="G14" s="11">
        <f>G15+G29+G43+G47</f>
        <v>5729.5</v>
      </c>
    </row>
    <row r="15" spans="1:13" s="8" customFormat="1" ht="30" customHeight="1" x14ac:dyDescent="0.25">
      <c r="A15" s="12" t="s">
        <v>20</v>
      </c>
      <c r="B15" s="10">
        <v>991</v>
      </c>
      <c r="C15" s="10" t="s">
        <v>19</v>
      </c>
      <c r="D15" s="10" t="s">
        <v>21</v>
      </c>
      <c r="E15" s="10" t="s">
        <v>16</v>
      </c>
      <c r="F15" s="10" t="s">
        <v>14</v>
      </c>
      <c r="G15" s="11">
        <f>G16</f>
        <v>797</v>
      </c>
    </row>
    <row r="16" spans="1:13" s="8" customFormat="1" ht="20.100000000000001" customHeight="1" x14ac:dyDescent="0.25">
      <c r="A16" s="30" t="s">
        <v>22</v>
      </c>
      <c r="B16" s="32">
        <v>991</v>
      </c>
      <c r="C16" s="32" t="s">
        <v>19</v>
      </c>
      <c r="D16" s="32" t="s">
        <v>21</v>
      </c>
      <c r="E16" s="32" t="s">
        <v>23</v>
      </c>
      <c r="F16" s="32" t="s">
        <v>14</v>
      </c>
      <c r="G16" s="34">
        <f>G18</f>
        <v>797</v>
      </c>
    </row>
    <row r="17" spans="1:7" s="8" customFormat="1" ht="20.100000000000001" customHeight="1" x14ac:dyDescent="0.25">
      <c r="A17" s="31"/>
      <c r="B17" s="33"/>
      <c r="C17" s="33"/>
      <c r="D17" s="33"/>
      <c r="E17" s="33"/>
      <c r="F17" s="33"/>
      <c r="G17" s="35"/>
    </row>
    <row r="18" spans="1:7" s="8" customFormat="1" ht="20.100000000000001" customHeight="1" x14ac:dyDescent="0.25">
      <c r="A18" s="9" t="s">
        <v>24</v>
      </c>
      <c r="B18" s="10">
        <v>991</v>
      </c>
      <c r="C18" s="10" t="s">
        <v>19</v>
      </c>
      <c r="D18" s="10" t="s">
        <v>21</v>
      </c>
      <c r="E18" s="10" t="s">
        <v>25</v>
      </c>
      <c r="F18" s="10" t="s">
        <v>14</v>
      </c>
      <c r="G18" s="11">
        <f>G23+G19+G27</f>
        <v>797</v>
      </c>
    </row>
    <row r="19" spans="1:7" s="8" customFormat="1" ht="20.100000000000001" customHeight="1" x14ac:dyDescent="0.25">
      <c r="A19" s="9" t="s">
        <v>26</v>
      </c>
      <c r="B19" s="10">
        <v>991</v>
      </c>
      <c r="C19" s="10" t="s">
        <v>19</v>
      </c>
      <c r="D19" s="10" t="s">
        <v>21</v>
      </c>
      <c r="E19" s="10" t="s">
        <v>27</v>
      </c>
      <c r="F19" s="10" t="s">
        <v>14</v>
      </c>
      <c r="G19" s="11">
        <f>G20</f>
        <v>184.3</v>
      </c>
    </row>
    <row r="20" spans="1:7" s="8" customFormat="1" ht="37.5" customHeight="1" x14ac:dyDescent="0.25">
      <c r="A20" s="9" t="s">
        <v>28</v>
      </c>
      <c r="B20" s="10">
        <v>991</v>
      </c>
      <c r="C20" s="10" t="s">
        <v>19</v>
      </c>
      <c r="D20" s="10" t="s">
        <v>21</v>
      </c>
      <c r="E20" s="10" t="s">
        <v>27</v>
      </c>
      <c r="F20" s="10" t="s">
        <v>29</v>
      </c>
      <c r="G20" s="11">
        <v>184.3</v>
      </c>
    </row>
    <row r="21" spans="1:7" s="8" customFormat="1" ht="37.5" customHeight="1" x14ac:dyDescent="0.25">
      <c r="A21" s="9" t="s">
        <v>30</v>
      </c>
      <c r="B21" s="10">
        <v>991</v>
      </c>
      <c r="C21" s="10" t="s">
        <v>19</v>
      </c>
      <c r="D21" s="10" t="s">
        <v>21</v>
      </c>
      <c r="E21" s="10" t="s">
        <v>31</v>
      </c>
      <c r="F21" s="10" t="s">
        <v>14</v>
      </c>
      <c r="G21" s="11">
        <f>G22</f>
        <v>612.70000000000005</v>
      </c>
    </row>
    <row r="22" spans="1:7" s="8" customFormat="1" ht="37.5" customHeight="1" x14ac:dyDescent="0.25">
      <c r="A22" s="9" t="s">
        <v>32</v>
      </c>
      <c r="B22" s="10" t="s">
        <v>33</v>
      </c>
      <c r="C22" s="10" t="s">
        <v>19</v>
      </c>
      <c r="D22" s="10" t="s">
        <v>21</v>
      </c>
      <c r="E22" s="10" t="s">
        <v>34</v>
      </c>
      <c r="F22" s="10" t="s">
        <v>14</v>
      </c>
      <c r="G22" s="11">
        <f>G23+G27</f>
        <v>612.70000000000005</v>
      </c>
    </row>
    <row r="23" spans="1:7" s="8" customFormat="1" ht="20.100000000000001" customHeight="1" x14ac:dyDescent="0.25">
      <c r="A23" s="40" t="s">
        <v>35</v>
      </c>
      <c r="B23" s="38">
        <v>991</v>
      </c>
      <c r="C23" s="38" t="s">
        <v>19</v>
      </c>
      <c r="D23" s="38" t="s">
        <v>21</v>
      </c>
      <c r="E23" s="38" t="s">
        <v>36</v>
      </c>
      <c r="F23" s="38" t="s">
        <v>14</v>
      </c>
      <c r="G23" s="36">
        <f>G25</f>
        <v>606</v>
      </c>
    </row>
    <row r="24" spans="1:7" s="8" customFormat="1" ht="20.100000000000001" customHeight="1" x14ac:dyDescent="0.25">
      <c r="A24" s="41"/>
      <c r="B24" s="39"/>
      <c r="C24" s="39"/>
      <c r="D24" s="39"/>
      <c r="E24" s="39"/>
      <c r="F24" s="39"/>
      <c r="G24" s="37"/>
    </row>
    <row r="25" spans="1:7" s="8" customFormat="1" ht="20.100000000000001" customHeight="1" x14ac:dyDescent="0.25">
      <c r="A25" s="40" t="s">
        <v>28</v>
      </c>
      <c r="B25" s="38">
        <v>991</v>
      </c>
      <c r="C25" s="38" t="s">
        <v>19</v>
      </c>
      <c r="D25" s="38" t="s">
        <v>21</v>
      </c>
      <c r="E25" s="38" t="s">
        <v>36</v>
      </c>
      <c r="F25" s="38">
        <v>100</v>
      </c>
      <c r="G25" s="36">
        <v>606</v>
      </c>
    </row>
    <row r="26" spans="1:7" s="8" customFormat="1" ht="30.75" customHeight="1" x14ac:dyDescent="0.25">
      <c r="A26" s="41"/>
      <c r="B26" s="39"/>
      <c r="C26" s="39"/>
      <c r="D26" s="39"/>
      <c r="E26" s="39"/>
      <c r="F26" s="39"/>
      <c r="G26" s="37"/>
    </row>
    <row r="27" spans="1:7" s="8" customFormat="1" ht="21.6" customHeight="1" x14ac:dyDescent="0.25">
      <c r="A27" s="16" t="s">
        <v>37</v>
      </c>
      <c r="B27" s="14" t="s">
        <v>33</v>
      </c>
      <c r="C27" s="14" t="s">
        <v>19</v>
      </c>
      <c r="D27" s="14" t="s">
        <v>21</v>
      </c>
      <c r="E27" s="14" t="s">
        <v>38</v>
      </c>
      <c r="F27" s="14" t="s">
        <v>14</v>
      </c>
      <c r="G27" s="15">
        <f>SUM(G28)</f>
        <v>6.7</v>
      </c>
    </row>
    <row r="28" spans="1:7" s="8" customFormat="1" ht="52.5" customHeight="1" x14ac:dyDescent="0.25">
      <c r="A28" s="16" t="s">
        <v>28</v>
      </c>
      <c r="B28" s="14" t="s">
        <v>33</v>
      </c>
      <c r="C28" s="14" t="s">
        <v>19</v>
      </c>
      <c r="D28" s="14" t="s">
        <v>21</v>
      </c>
      <c r="E28" s="14" t="s">
        <v>38</v>
      </c>
      <c r="F28" s="14" t="s">
        <v>29</v>
      </c>
      <c r="G28" s="15">
        <v>6.7</v>
      </c>
    </row>
    <row r="29" spans="1:7" s="8" customFormat="1" ht="20.100000000000001" customHeight="1" x14ac:dyDescent="0.25">
      <c r="A29" s="40" t="s">
        <v>39</v>
      </c>
      <c r="B29" s="38">
        <v>991</v>
      </c>
      <c r="C29" s="38" t="s">
        <v>19</v>
      </c>
      <c r="D29" s="38" t="s">
        <v>40</v>
      </c>
      <c r="E29" s="38" t="s">
        <v>16</v>
      </c>
      <c r="F29" s="38" t="s">
        <v>14</v>
      </c>
      <c r="G29" s="36">
        <f>G32</f>
        <v>2449.8000000000002</v>
      </c>
    </row>
    <row r="30" spans="1:7" s="8" customFormat="1" ht="20.100000000000001" customHeight="1" x14ac:dyDescent="0.25">
      <c r="A30" s="42"/>
      <c r="B30" s="43"/>
      <c r="C30" s="43"/>
      <c r="D30" s="43"/>
      <c r="E30" s="43"/>
      <c r="F30" s="43"/>
      <c r="G30" s="44"/>
    </row>
    <row r="31" spans="1:7" s="8" customFormat="1" ht="20.100000000000001" customHeight="1" x14ac:dyDescent="0.25">
      <c r="A31" s="41"/>
      <c r="B31" s="39"/>
      <c r="C31" s="39"/>
      <c r="D31" s="39"/>
      <c r="E31" s="39"/>
      <c r="F31" s="39"/>
      <c r="G31" s="37"/>
    </row>
    <row r="32" spans="1:7" s="8" customFormat="1" ht="36.75" customHeight="1" x14ac:dyDescent="0.25">
      <c r="A32" s="13" t="s">
        <v>41</v>
      </c>
      <c r="B32" s="14">
        <v>991</v>
      </c>
      <c r="C32" s="14" t="s">
        <v>19</v>
      </c>
      <c r="D32" s="14" t="s">
        <v>40</v>
      </c>
      <c r="E32" s="14" t="s">
        <v>23</v>
      </c>
      <c r="F32" s="14" t="s">
        <v>14</v>
      </c>
      <c r="G32" s="15">
        <f>SUM(G33)</f>
        <v>2449.8000000000002</v>
      </c>
    </row>
    <row r="33" spans="1:8" s="8" customFormat="1" ht="20.25" customHeight="1" x14ac:dyDescent="0.25">
      <c r="A33" s="13" t="s">
        <v>24</v>
      </c>
      <c r="B33" s="14">
        <v>991</v>
      </c>
      <c r="C33" s="14" t="s">
        <v>19</v>
      </c>
      <c r="D33" s="14" t="s">
        <v>40</v>
      </c>
      <c r="E33" s="14" t="s">
        <v>25</v>
      </c>
      <c r="F33" s="14" t="s">
        <v>14</v>
      </c>
      <c r="G33" s="15">
        <f>SUM(G34, G39, G41)</f>
        <v>2449.8000000000002</v>
      </c>
    </row>
    <row r="34" spans="1:8" s="8" customFormat="1" ht="20.25" customHeight="1" x14ac:dyDescent="0.25">
      <c r="A34" s="13" t="s">
        <v>42</v>
      </c>
      <c r="B34" s="14">
        <v>991</v>
      </c>
      <c r="C34" s="14" t="s">
        <v>19</v>
      </c>
      <c r="D34" s="14" t="s">
        <v>40</v>
      </c>
      <c r="E34" s="14" t="s">
        <v>43</v>
      </c>
      <c r="F34" s="14" t="s">
        <v>14</v>
      </c>
      <c r="G34" s="15">
        <f>SUM(G35:G36)</f>
        <v>720.8</v>
      </c>
    </row>
    <row r="35" spans="1:8" s="8" customFormat="1" ht="47.25" customHeight="1" x14ac:dyDescent="0.25">
      <c r="A35" s="9" t="s">
        <v>28</v>
      </c>
      <c r="B35" s="14">
        <v>991</v>
      </c>
      <c r="C35" s="14" t="s">
        <v>19</v>
      </c>
      <c r="D35" s="14" t="s">
        <v>40</v>
      </c>
      <c r="E35" s="14" t="s">
        <v>43</v>
      </c>
      <c r="F35" s="14" t="s">
        <v>29</v>
      </c>
      <c r="G35" s="15">
        <v>514.79999999999995</v>
      </c>
    </row>
    <row r="36" spans="1:8" s="8" customFormat="1" ht="20.25" customHeight="1" x14ac:dyDescent="0.25">
      <c r="A36" s="13" t="s">
        <v>44</v>
      </c>
      <c r="B36" s="14">
        <v>991</v>
      </c>
      <c r="C36" s="14" t="s">
        <v>19</v>
      </c>
      <c r="D36" s="14" t="s">
        <v>40</v>
      </c>
      <c r="E36" s="14" t="s">
        <v>43</v>
      </c>
      <c r="F36" s="14" t="s">
        <v>45</v>
      </c>
      <c r="G36" s="15">
        <v>206</v>
      </c>
    </row>
    <row r="37" spans="1:8" s="8" customFormat="1" ht="30.75" customHeight="1" x14ac:dyDescent="0.25">
      <c r="A37" s="13" t="s">
        <v>30</v>
      </c>
      <c r="B37" s="14">
        <v>991</v>
      </c>
      <c r="C37" s="14" t="s">
        <v>19</v>
      </c>
      <c r="D37" s="14" t="s">
        <v>40</v>
      </c>
      <c r="E37" s="14" t="s">
        <v>31</v>
      </c>
      <c r="F37" s="14" t="s">
        <v>14</v>
      </c>
      <c r="G37" s="15">
        <f>G38</f>
        <v>1729</v>
      </c>
    </row>
    <row r="38" spans="1:8" s="8" customFormat="1" ht="20.25" customHeight="1" x14ac:dyDescent="0.25">
      <c r="A38" s="13" t="s">
        <v>32</v>
      </c>
      <c r="B38" s="14">
        <v>991</v>
      </c>
      <c r="C38" s="14" t="s">
        <v>19</v>
      </c>
      <c r="D38" s="14" t="s">
        <v>40</v>
      </c>
      <c r="E38" s="14" t="s">
        <v>34</v>
      </c>
      <c r="F38" s="14" t="s">
        <v>14</v>
      </c>
      <c r="G38" s="15">
        <f>G39+G41</f>
        <v>1729</v>
      </c>
    </row>
    <row r="39" spans="1:8" s="8" customFormat="1" ht="20.100000000000001" customHeight="1" x14ac:dyDescent="0.25">
      <c r="A39" s="13" t="s">
        <v>35</v>
      </c>
      <c r="B39" s="14">
        <v>991</v>
      </c>
      <c r="C39" s="14" t="s">
        <v>19</v>
      </c>
      <c r="D39" s="14" t="s">
        <v>40</v>
      </c>
      <c r="E39" s="14" t="s">
        <v>46</v>
      </c>
      <c r="F39" s="14" t="s">
        <v>14</v>
      </c>
      <c r="G39" s="15">
        <f>G40</f>
        <v>1712</v>
      </c>
    </row>
    <row r="40" spans="1:8" s="8" customFormat="1" ht="30" customHeight="1" x14ac:dyDescent="0.25">
      <c r="A40" s="13" t="s">
        <v>28</v>
      </c>
      <c r="B40" s="14">
        <v>991</v>
      </c>
      <c r="C40" s="14" t="s">
        <v>19</v>
      </c>
      <c r="D40" s="14" t="s">
        <v>40</v>
      </c>
      <c r="E40" s="14" t="s">
        <v>46</v>
      </c>
      <c r="F40" s="14">
        <v>100</v>
      </c>
      <c r="G40" s="15">
        <v>1712</v>
      </c>
    </row>
    <row r="41" spans="1:8" s="8" customFormat="1" ht="23.4" customHeight="1" x14ac:dyDescent="0.25">
      <c r="A41" s="13" t="s">
        <v>37</v>
      </c>
      <c r="B41" s="14" t="s">
        <v>33</v>
      </c>
      <c r="C41" s="14" t="s">
        <v>19</v>
      </c>
      <c r="D41" s="14" t="s">
        <v>40</v>
      </c>
      <c r="E41" s="14" t="s">
        <v>47</v>
      </c>
      <c r="F41" s="14" t="s">
        <v>14</v>
      </c>
      <c r="G41" s="15">
        <f>SUM(G42)</f>
        <v>17</v>
      </c>
    </row>
    <row r="42" spans="1:8" s="8" customFormat="1" ht="28.95" customHeight="1" x14ac:dyDescent="0.25">
      <c r="A42" s="13" t="s">
        <v>28</v>
      </c>
      <c r="B42" s="14" t="s">
        <v>33</v>
      </c>
      <c r="C42" s="14" t="s">
        <v>19</v>
      </c>
      <c r="D42" s="14" t="s">
        <v>40</v>
      </c>
      <c r="E42" s="14" t="s">
        <v>47</v>
      </c>
      <c r="F42" s="14" t="s">
        <v>29</v>
      </c>
      <c r="G42" s="15">
        <v>17</v>
      </c>
    </row>
    <row r="43" spans="1:8" s="8" customFormat="1" ht="20.100000000000001" customHeight="1" x14ac:dyDescent="0.25">
      <c r="A43" s="13" t="s">
        <v>48</v>
      </c>
      <c r="B43" s="14">
        <v>991</v>
      </c>
      <c r="C43" s="14" t="s">
        <v>19</v>
      </c>
      <c r="D43" s="14">
        <v>11</v>
      </c>
      <c r="E43" s="14" t="s">
        <v>16</v>
      </c>
      <c r="F43" s="14" t="s">
        <v>14</v>
      </c>
      <c r="G43" s="15">
        <f>G44</f>
        <v>5</v>
      </c>
    </row>
    <row r="44" spans="1:8" s="8" customFormat="1" ht="36" customHeight="1" x14ac:dyDescent="0.25">
      <c r="A44" s="13" t="s">
        <v>49</v>
      </c>
      <c r="B44" s="14">
        <v>991</v>
      </c>
      <c r="C44" s="14" t="s">
        <v>19</v>
      </c>
      <c r="D44" s="14">
        <v>11</v>
      </c>
      <c r="E44" s="14" t="s">
        <v>50</v>
      </c>
      <c r="F44" s="14" t="s">
        <v>14</v>
      </c>
      <c r="G44" s="15">
        <f>G45</f>
        <v>5</v>
      </c>
    </row>
    <row r="45" spans="1:8" s="8" customFormat="1" ht="20.100000000000001" customHeight="1" x14ac:dyDescent="0.25">
      <c r="A45" s="13" t="s">
        <v>51</v>
      </c>
      <c r="B45" s="14">
        <v>991</v>
      </c>
      <c r="C45" s="14" t="s">
        <v>19</v>
      </c>
      <c r="D45" s="14">
        <v>11</v>
      </c>
      <c r="E45" s="14" t="s">
        <v>52</v>
      </c>
      <c r="F45" s="14" t="s">
        <v>14</v>
      </c>
      <c r="G45" s="15">
        <f>G46</f>
        <v>5</v>
      </c>
    </row>
    <row r="46" spans="1:8" s="8" customFormat="1" ht="20.100000000000001" customHeight="1" x14ac:dyDescent="0.25">
      <c r="A46" s="13" t="s">
        <v>53</v>
      </c>
      <c r="B46" s="14">
        <v>991</v>
      </c>
      <c r="C46" s="14" t="s">
        <v>19</v>
      </c>
      <c r="D46" s="14">
        <v>11</v>
      </c>
      <c r="E46" s="14" t="s">
        <v>52</v>
      </c>
      <c r="F46" s="14">
        <v>800</v>
      </c>
      <c r="G46" s="15">
        <v>5</v>
      </c>
    </row>
    <row r="47" spans="1:8" s="8" customFormat="1" ht="20.100000000000001" customHeight="1" x14ac:dyDescent="0.25">
      <c r="A47" s="13" t="s">
        <v>54</v>
      </c>
      <c r="B47" s="14">
        <v>991</v>
      </c>
      <c r="C47" s="14" t="s">
        <v>19</v>
      </c>
      <c r="D47" s="14">
        <v>13</v>
      </c>
      <c r="E47" s="14" t="s">
        <v>16</v>
      </c>
      <c r="F47" s="14" t="s">
        <v>14</v>
      </c>
      <c r="G47" s="15">
        <f>G48+G63</f>
        <v>2477.6999999999998</v>
      </c>
    </row>
    <row r="48" spans="1:8" s="8" customFormat="1" ht="33" customHeight="1" x14ac:dyDescent="0.25">
      <c r="A48" s="13" t="s">
        <v>55</v>
      </c>
      <c r="B48" s="14">
        <v>991</v>
      </c>
      <c r="C48" s="14" t="s">
        <v>19</v>
      </c>
      <c r="D48" s="14">
        <v>13</v>
      </c>
      <c r="E48" s="14" t="s">
        <v>23</v>
      </c>
      <c r="F48" s="14" t="s">
        <v>14</v>
      </c>
      <c r="G48" s="15">
        <f>SUM(G49, G58)</f>
        <v>914.5</v>
      </c>
      <c r="H48" s="17"/>
    </row>
    <row r="49" spans="1:7" s="8" customFormat="1" ht="20.100000000000001" customHeight="1" x14ac:dyDescent="0.25">
      <c r="A49" s="13" t="s">
        <v>56</v>
      </c>
      <c r="B49" s="14">
        <v>991</v>
      </c>
      <c r="C49" s="14" t="s">
        <v>19</v>
      </c>
      <c r="D49" s="14">
        <v>13</v>
      </c>
      <c r="E49" s="14" t="s">
        <v>57</v>
      </c>
      <c r="F49" s="14" t="s">
        <v>14</v>
      </c>
      <c r="G49" s="15">
        <f>SUM(G50, G54, G56)</f>
        <v>802.5</v>
      </c>
    </row>
    <row r="50" spans="1:7" s="8" customFormat="1" ht="20.100000000000001" customHeight="1" x14ac:dyDescent="0.25">
      <c r="A50" s="13" t="s">
        <v>58</v>
      </c>
      <c r="B50" s="14" t="s">
        <v>33</v>
      </c>
      <c r="C50" s="14" t="s">
        <v>19</v>
      </c>
      <c r="D50" s="14" t="s">
        <v>59</v>
      </c>
      <c r="E50" s="14" t="s">
        <v>60</v>
      </c>
      <c r="F50" s="14" t="s">
        <v>14</v>
      </c>
      <c r="G50" s="15">
        <f>SUM(G51)</f>
        <v>184.4</v>
      </c>
    </row>
    <row r="51" spans="1:7" s="8" customFormat="1" ht="37.200000000000003" customHeight="1" x14ac:dyDescent="0.25">
      <c r="A51" s="9" t="s">
        <v>28</v>
      </c>
      <c r="B51" s="14" t="s">
        <v>33</v>
      </c>
      <c r="C51" s="14" t="s">
        <v>19</v>
      </c>
      <c r="D51" s="14" t="s">
        <v>59</v>
      </c>
      <c r="E51" s="14" t="s">
        <v>60</v>
      </c>
      <c r="F51" s="14" t="s">
        <v>29</v>
      </c>
      <c r="G51" s="15">
        <v>184.4</v>
      </c>
    </row>
    <row r="52" spans="1:7" s="8" customFormat="1" ht="37.200000000000003" customHeight="1" x14ac:dyDescent="0.25">
      <c r="A52" s="9" t="s">
        <v>30</v>
      </c>
      <c r="B52" s="14">
        <v>991</v>
      </c>
      <c r="C52" s="14" t="s">
        <v>19</v>
      </c>
      <c r="D52" s="14">
        <v>13</v>
      </c>
      <c r="E52" s="14" t="s">
        <v>31</v>
      </c>
      <c r="F52" s="14" t="s">
        <v>14</v>
      </c>
      <c r="G52" s="15">
        <f>G53</f>
        <v>618.1</v>
      </c>
    </row>
    <row r="53" spans="1:7" s="8" customFormat="1" ht="37.200000000000003" customHeight="1" x14ac:dyDescent="0.25">
      <c r="A53" s="9" t="s">
        <v>32</v>
      </c>
      <c r="B53" s="14">
        <v>991</v>
      </c>
      <c r="C53" s="14" t="s">
        <v>19</v>
      </c>
      <c r="D53" s="14">
        <v>13</v>
      </c>
      <c r="E53" s="14" t="s">
        <v>61</v>
      </c>
      <c r="F53" s="14" t="s">
        <v>14</v>
      </c>
      <c r="G53" s="15">
        <f>G54+G56</f>
        <v>618.1</v>
      </c>
    </row>
    <row r="54" spans="1:7" s="8" customFormat="1" ht="20.100000000000001" customHeight="1" x14ac:dyDescent="0.25">
      <c r="A54" s="13" t="s">
        <v>35</v>
      </c>
      <c r="B54" s="14">
        <v>991</v>
      </c>
      <c r="C54" s="14" t="s">
        <v>19</v>
      </c>
      <c r="D54" s="14">
        <v>13</v>
      </c>
      <c r="E54" s="14" t="s">
        <v>62</v>
      </c>
      <c r="F54" s="14" t="s">
        <v>14</v>
      </c>
      <c r="G54" s="15">
        <f>SUM(G55)</f>
        <v>612</v>
      </c>
    </row>
    <row r="55" spans="1:7" s="8" customFormat="1" ht="36" customHeight="1" x14ac:dyDescent="0.25">
      <c r="A55" s="13" t="s">
        <v>28</v>
      </c>
      <c r="B55" s="14">
        <v>991</v>
      </c>
      <c r="C55" s="14" t="s">
        <v>19</v>
      </c>
      <c r="D55" s="14">
        <v>13</v>
      </c>
      <c r="E55" s="14" t="s">
        <v>62</v>
      </c>
      <c r="F55" s="14">
        <v>100</v>
      </c>
      <c r="G55" s="15">
        <v>612</v>
      </c>
    </row>
    <row r="56" spans="1:7" s="8" customFormat="1" ht="16.95" customHeight="1" x14ac:dyDescent="0.25">
      <c r="A56" s="13" t="s">
        <v>37</v>
      </c>
      <c r="B56" s="14" t="s">
        <v>33</v>
      </c>
      <c r="C56" s="14" t="s">
        <v>19</v>
      </c>
      <c r="D56" s="14" t="s">
        <v>59</v>
      </c>
      <c r="E56" s="14" t="s">
        <v>63</v>
      </c>
      <c r="F56" s="14" t="s">
        <v>14</v>
      </c>
      <c r="G56" s="15">
        <f>SUM(G57)</f>
        <v>6.1</v>
      </c>
    </row>
    <row r="57" spans="1:7" s="8" customFormat="1" ht="36" customHeight="1" x14ac:dyDescent="0.25">
      <c r="A57" s="9" t="s">
        <v>28</v>
      </c>
      <c r="B57" s="14" t="s">
        <v>33</v>
      </c>
      <c r="C57" s="14" t="s">
        <v>19</v>
      </c>
      <c r="D57" s="14" t="s">
        <v>59</v>
      </c>
      <c r="E57" s="14" t="s">
        <v>63</v>
      </c>
      <c r="F57" s="14" t="s">
        <v>29</v>
      </c>
      <c r="G57" s="15">
        <v>6.1</v>
      </c>
    </row>
    <row r="58" spans="1:7" s="8" customFormat="1" ht="20.100000000000001" customHeight="1" x14ac:dyDescent="0.25">
      <c r="A58" s="13" t="s">
        <v>64</v>
      </c>
      <c r="B58" s="14">
        <v>991</v>
      </c>
      <c r="C58" s="14" t="s">
        <v>19</v>
      </c>
      <c r="D58" s="14">
        <v>13</v>
      </c>
      <c r="E58" s="14" t="s">
        <v>65</v>
      </c>
      <c r="F58" s="14" t="s">
        <v>14</v>
      </c>
      <c r="G58" s="15">
        <f>SUM(G59, G61)</f>
        <v>112</v>
      </c>
    </row>
    <row r="59" spans="1:7" s="8" customFormat="1" ht="20.100000000000001" customHeight="1" x14ac:dyDescent="0.25">
      <c r="A59" s="13" t="s">
        <v>18</v>
      </c>
      <c r="B59" s="14">
        <v>991</v>
      </c>
      <c r="C59" s="14" t="s">
        <v>19</v>
      </c>
      <c r="D59" s="14">
        <v>13</v>
      </c>
      <c r="E59" s="14" t="s">
        <v>66</v>
      </c>
      <c r="F59" s="14" t="s">
        <v>14</v>
      </c>
      <c r="G59" s="15">
        <f>SUM(G60)</f>
        <v>2</v>
      </c>
    </row>
    <row r="60" spans="1:7" s="8" customFormat="1" ht="20.100000000000001" customHeight="1" x14ac:dyDescent="0.25">
      <c r="A60" s="13" t="s">
        <v>67</v>
      </c>
      <c r="B60" s="14">
        <v>991</v>
      </c>
      <c r="C60" s="14" t="s">
        <v>19</v>
      </c>
      <c r="D60" s="14">
        <v>13</v>
      </c>
      <c r="E60" s="14" t="s">
        <v>66</v>
      </c>
      <c r="F60" s="14">
        <v>800</v>
      </c>
      <c r="G60" s="15">
        <v>2</v>
      </c>
    </row>
    <row r="61" spans="1:7" s="8" customFormat="1" ht="20.100000000000001" customHeight="1" x14ac:dyDescent="0.25">
      <c r="A61" s="13" t="s">
        <v>68</v>
      </c>
      <c r="B61" s="14" t="s">
        <v>33</v>
      </c>
      <c r="C61" s="14" t="s">
        <v>19</v>
      </c>
      <c r="D61" s="14" t="s">
        <v>59</v>
      </c>
      <c r="E61" s="14" t="s">
        <v>69</v>
      </c>
      <c r="F61" s="14" t="s">
        <v>14</v>
      </c>
      <c r="G61" s="15">
        <f>SUM(G62)</f>
        <v>110</v>
      </c>
    </row>
    <row r="62" spans="1:7" s="8" customFormat="1" ht="20.100000000000001" customHeight="1" x14ac:dyDescent="0.25">
      <c r="A62" s="13" t="s">
        <v>44</v>
      </c>
      <c r="B62" s="14" t="s">
        <v>33</v>
      </c>
      <c r="C62" s="14" t="s">
        <v>19</v>
      </c>
      <c r="D62" s="14" t="s">
        <v>59</v>
      </c>
      <c r="E62" s="14" t="s">
        <v>69</v>
      </c>
      <c r="F62" s="14" t="s">
        <v>45</v>
      </c>
      <c r="G62" s="15">
        <v>110</v>
      </c>
    </row>
    <row r="63" spans="1:7" s="8" customFormat="1" ht="36.75" customHeight="1" x14ac:dyDescent="0.25">
      <c r="A63" s="13" t="s">
        <v>70</v>
      </c>
      <c r="B63" s="14">
        <v>991</v>
      </c>
      <c r="C63" s="14" t="s">
        <v>19</v>
      </c>
      <c r="D63" s="14">
        <v>13</v>
      </c>
      <c r="E63" s="14" t="s">
        <v>71</v>
      </c>
      <c r="F63" s="14" t="s">
        <v>14</v>
      </c>
      <c r="G63" s="15">
        <f>G64</f>
        <v>1563.1999999999998</v>
      </c>
    </row>
    <row r="64" spans="1:7" s="8" customFormat="1" ht="20.100000000000001" customHeight="1" x14ac:dyDescent="0.25">
      <c r="A64" s="13" t="s">
        <v>32</v>
      </c>
      <c r="B64" s="14">
        <v>991</v>
      </c>
      <c r="C64" s="14" t="s">
        <v>19</v>
      </c>
      <c r="D64" s="14">
        <v>13</v>
      </c>
      <c r="E64" s="14" t="s">
        <v>72</v>
      </c>
      <c r="F64" s="14" t="s">
        <v>14</v>
      </c>
      <c r="G64" s="15">
        <f>SUM(G65, G70, G72)</f>
        <v>1563.1999999999998</v>
      </c>
    </row>
    <row r="65" spans="1:7" s="8" customFormat="1" ht="20.100000000000001" customHeight="1" x14ac:dyDescent="0.25">
      <c r="A65" s="9" t="s">
        <v>26</v>
      </c>
      <c r="B65" s="14" t="s">
        <v>33</v>
      </c>
      <c r="C65" s="14" t="s">
        <v>19</v>
      </c>
      <c r="D65" s="14" t="s">
        <v>59</v>
      </c>
      <c r="E65" s="14" t="s">
        <v>73</v>
      </c>
      <c r="F65" s="14" t="s">
        <v>14</v>
      </c>
      <c r="G65" s="15">
        <f>G66+G67</f>
        <v>1466.6</v>
      </c>
    </row>
    <row r="66" spans="1:7" s="8" customFormat="1" ht="20.100000000000001" customHeight="1" x14ac:dyDescent="0.25">
      <c r="A66" s="13" t="s">
        <v>44</v>
      </c>
      <c r="B66" s="14" t="s">
        <v>33</v>
      </c>
      <c r="C66" s="14" t="s">
        <v>19</v>
      </c>
      <c r="D66" s="14" t="s">
        <v>59</v>
      </c>
      <c r="E66" s="14" t="s">
        <v>73</v>
      </c>
      <c r="F66" s="14" t="s">
        <v>45</v>
      </c>
      <c r="G66" s="15">
        <v>1441.6</v>
      </c>
    </row>
    <row r="67" spans="1:7" s="8" customFormat="1" ht="20.100000000000001" customHeight="1" x14ac:dyDescent="0.25">
      <c r="A67" s="13" t="s">
        <v>74</v>
      </c>
      <c r="B67" s="14" t="s">
        <v>33</v>
      </c>
      <c r="C67" s="14" t="s">
        <v>19</v>
      </c>
      <c r="D67" s="14" t="s">
        <v>59</v>
      </c>
      <c r="E67" s="14" t="s">
        <v>73</v>
      </c>
      <c r="F67" s="14" t="s">
        <v>75</v>
      </c>
      <c r="G67" s="15">
        <v>25</v>
      </c>
    </row>
    <row r="68" spans="1:7" s="8" customFormat="1" ht="20.100000000000001" customHeight="1" x14ac:dyDescent="0.25">
      <c r="A68" s="13" t="s">
        <v>30</v>
      </c>
      <c r="B68" s="14">
        <v>991</v>
      </c>
      <c r="C68" s="14" t="s">
        <v>19</v>
      </c>
      <c r="D68" s="14">
        <v>13</v>
      </c>
      <c r="E68" s="14" t="s">
        <v>76</v>
      </c>
      <c r="F68" s="14" t="s">
        <v>14</v>
      </c>
      <c r="G68" s="15">
        <f>G69</f>
        <v>96.6</v>
      </c>
    </row>
    <row r="69" spans="1:7" s="8" customFormat="1" ht="20.100000000000001" customHeight="1" x14ac:dyDescent="0.25">
      <c r="A69" s="13" t="s">
        <v>32</v>
      </c>
      <c r="B69" s="14">
        <v>991</v>
      </c>
      <c r="C69" s="14" t="s">
        <v>19</v>
      </c>
      <c r="D69" s="14">
        <v>13</v>
      </c>
      <c r="E69" s="14" t="s">
        <v>77</v>
      </c>
      <c r="F69" s="14" t="s">
        <v>14</v>
      </c>
      <c r="G69" s="15">
        <f>G70+G72</f>
        <v>96.6</v>
      </c>
    </row>
    <row r="70" spans="1:7" s="8" customFormat="1" ht="20.100000000000001" customHeight="1" x14ac:dyDescent="0.25">
      <c r="A70" s="13" t="s">
        <v>35</v>
      </c>
      <c r="B70" s="14">
        <v>991</v>
      </c>
      <c r="C70" s="14" t="s">
        <v>19</v>
      </c>
      <c r="D70" s="14">
        <v>13</v>
      </c>
      <c r="E70" s="14" t="s">
        <v>78</v>
      </c>
      <c r="F70" s="14" t="s">
        <v>14</v>
      </c>
      <c r="G70" s="15">
        <f>SUM(G71)</f>
        <v>77.3</v>
      </c>
    </row>
    <row r="71" spans="1:7" s="8" customFormat="1" ht="20.100000000000001" customHeight="1" x14ac:dyDescent="0.25">
      <c r="A71" s="13" t="s">
        <v>79</v>
      </c>
      <c r="B71" s="14">
        <v>991</v>
      </c>
      <c r="C71" s="14" t="s">
        <v>19</v>
      </c>
      <c r="D71" s="14">
        <v>13</v>
      </c>
      <c r="E71" s="14" t="s">
        <v>78</v>
      </c>
      <c r="F71" s="14">
        <v>800</v>
      </c>
      <c r="G71" s="15">
        <v>77.3</v>
      </c>
    </row>
    <row r="72" spans="1:7" s="8" customFormat="1" ht="20.100000000000001" customHeight="1" x14ac:dyDescent="0.25">
      <c r="A72" s="13" t="s">
        <v>37</v>
      </c>
      <c r="B72" s="14" t="s">
        <v>33</v>
      </c>
      <c r="C72" s="14" t="s">
        <v>19</v>
      </c>
      <c r="D72" s="14" t="s">
        <v>59</v>
      </c>
      <c r="E72" s="14" t="s">
        <v>80</v>
      </c>
      <c r="F72" s="14" t="s">
        <v>14</v>
      </c>
      <c r="G72" s="15">
        <f>SUM(G73)</f>
        <v>19.3</v>
      </c>
    </row>
    <row r="73" spans="1:7" s="8" customFormat="1" ht="20.100000000000001" customHeight="1" x14ac:dyDescent="0.25">
      <c r="A73" s="13" t="s">
        <v>53</v>
      </c>
      <c r="B73" s="14" t="s">
        <v>33</v>
      </c>
      <c r="C73" s="14" t="s">
        <v>19</v>
      </c>
      <c r="D73" s="14" t="s">
        <v>59</v>
      </c>
      <c r="E73" s="14" t="s">
        <v>80</v>
      </c>
      <c r="F73" s="14" t="s">
        <v>75</v>
      </c>
      <c r="G73" s="15">
        <v>19.3</v>
      </c>
    </row>
    <row r="74" spans="1:7" s="8" customFormat="1" ht="20.100000000000001" customHeight="1" x14ac:dyDescent="0.25">
      <c r="A74" s="13" t="s">
        <v>81</v>
      </c>
      <c r="B74" s="14">
        <v>991</v>
      </c>
      <c r="C74" s="14" t="s">
        <v>21</v>
      </c>
      <c r="D74" s="14" t="s">
        <v>15</v>
      </c>
      <c r="E74" s="14" t="s">
        <v>16</v>
      </c>
      <c r="F74" s="14" t="s">
        <v>14</v>
      </c>
      <c r="G74" s="15">
        <f>G75</f>
        <v>156.19999999999999</v>
      </c>
    </row>
    <row r="75" spans="1:7" s="8" customFormat="1" ht="20.100000000000001" customHeight="1" x14ac:dyDescent="0.25">
      <c r="A75" s="13" t="s">
        <v>82</v>
      </c>
      <c r="B75" s="14">
        <v>991</v>
      </c>
      <c r="C75" s="14" t="s">
        <v>21</v>
      </c>
      <c r="D75" s="14" t="s">
        <v>83</v>
      </c>
      <c r="E75" s="14" t="s">
        <v>16</v>
      </c>
      <c r="F75" s="14" t="s">
        <v>14</v>
      </c>
      <c r="G75" s="15">
        <f>G76</f>
        <v>156.19999999999999</v>
      </c>
    </row>
    <row r="76" spans="1:7" s="8" customFormat="1" ht="35.25" customHeight="1" x14ac:dyDescent="0.25">
      <c r="A76" s="13" t="s">
        <v>84</v>
      </c>
      <c r="B76" s="14">
        <v>991</v>
      </c>
      <c r="C76" s="14" t="s">
        <v>21</v>
      </c>
      <c r="D76" s="14" t="s">
        <v>83</v>
      </c>
      <c r="E76" s="14" t="s">
        <v>31</v>
      </c>
      <c r="F76" s="14" t="s">
        <v>14</v>
      </c>
      <c r="G76" s="15">
        <f>G77</f>
        <v>156.19999999999999</v>
      </c>
    </row>
    <row r="77" spans="1:7" s="8" customFormat="1" ht="33" customHeight="1" x14ac:dyDescent="0.25">
      <c r="A77" s="13" t="s">
        <v>85</v>
      </c>
      <c r="B77" s="14">
        <v>991</v>
      </c>
      <c r="C77" s="14" t="s">
        <v>21</v>
      </c>
      <c r="D77" s="14" t="s">
        <v>83</v>
      </c>
      <c r="E77" s="14" t="s">
        <v>86</v>
      </c>
      <c r="F77" s="14" t="s">
        <v>14</v>
      </c>
      <c r="G77" s="15">
        <f>G78</f>
        <v>156.19999999999999</v>
      </c>
    </row>
    <row r="78" spans="1:7" s="8" customFormat="1" ht="38.25" customHeight="1" x14ac:dyDescent="0.25">
      <c r="A78" s="13" t="s">
        <v>28</v>
      </c>
      <c r="B78" s="14">
        <v>991</v>
      </c>
      <c r="C78" s="14" t="s">
        <v>21</v>
      </c>
      <c r="D78" s="14" t="s">
        <v>83</v>
      </c>
      <c r="E78" s="14" t="s">
        <v>86</v>
      </c>
      <c r="F78" s="14">
        <v>100</v>
      </c>
      <c r="G78" s="15">
        <v>156.19999999999999</v>
      </c>
    </row>
    <row r="79" spans="1:7" s="8" customFormat="1" ht="20.100000000000001" customHeight="1" x14ac:dyDescent="0.25">
      <c r="A79" s="13" t="s">
        <v>87</v>
      </c>
      <c r="B79" s="14">
        <v>991</v>
      </c>
      <c r="C79" s="14" t="s">
        <v>83</v>
      </c>
      <c r="D79" s="14" t="s">
        <v>15</v>
      </c>
      <c r="E79" s="14" t="s">
        <v>16</v>
      </c>
      <c r="F79" s="14" t="s">
        <v>14</v>
      </c>
      <c r="G79" s="15">
        <f>SUM(G80)</f>
        <v>2442.6</v>
      </c>
    </row>
    <row r="80" spans="1:7" s="8" customFormat="1" ht="30.75" customHeight="1" x14ac:dyDescent="0.25">
      <c r="A80" s="13" t="s">
        <v>88</v>
      </c>
      <c r="B80" s="14">
        <v>991</v>
      </c>
      <c r="C80" s="14" t="s">
        <v>83</v>
      </c>
      <c r="D80" s="14" t="s">
        <v>89</v>
      </c>
      <c r="E80" s="14" t="s">
        <v>16</v>
      </c>
      <c r="F80" s="14" t="s">
        <v>14</v>
      </c>
      <c r="G80" s="15">
        <f>SUM(G82, G85)</f>
        <v>2442.6</v>
      </c>
    </row>
    <row r="81" spans="1:7" s="8" customFormat="1" ht="33.75" customHeight="1" x14ac:dyDescent="0.25">
      <c r="A81" s="13" t="s">
        <v>90</v>
      </c>
      <c r="B81" s="14">
        <v>991</v>
      </c>
      <c r="C81" s="14" t="s">
        <v>83</v>
      </c>
      <c r="D81" s="14" t="s">
        <v>89</v>
      </c>
      <c r="E81" s="14" t="s">
        <v>50</v>
      </c>
      <c r="F81" s="14" t="s">
        <v>14</v>
      </c>
      <c r="G81" s="15">
        <f>SUM(G82, G85)</f>
        <v>2442.6</v>
      </c>
    </row>
    <row r="82" spans="1:7" s="8" customFormat="1" ht="62.25" customHeight="1" x14ac:dyDescent="0.25">
      <c r="A82" s="16" t="s">
        <v>91</v>
      </c>
      <c r="B82" s="14">
        <v>991</v>
      </c>
      <c r="C82" s="14" t="s">
        <v>83</v>
      </c>
      <c r="D82" s="14" t="s">
        <v>89</v>
      </c>
      <c r="E82" s="14" t="s">
        <v>92</v>
      </c>
      <c r="F82" s="14" t="s">
        <v>14</v>
      </c>
      <c r="G82" s="15">
        <f>G83</f>
        <v>7</v>
      </c>
    </row>
    <row r="83" spans="1:7" s="8" customFormat="1" ht="69" customHeight="1" x14ac:dyDescent="0.25">
      <c r="A83" s="16" t="s">
        <v>93</v>
      </c>
      <c r="B83" s="14">
        <v>991</v>
      </c>
      <c r="C83" s="14" t="s">
        <v>83</v>
      </c>
      <c r="D83" s="14" t="s">
        <v>89</v>
      </c>
      <c r="E83" s="14" t="s">
        <v>94</v>
      </c>
      <c r="F83" s="14" t="s">
        <v>14</v>
      </c>
      <c r="G83" s="15">
        <f>SUM(G84)</f>
        <v>7</v>
      </c>
    </row>
    <row r="84" spans="1:7" s="8" customFormat="1" ht="20.100000000000001" customHeight="1" x14ac:dyDescent="0.25">
      <c r="A84" s="13" t="s">
        <v>95</v>
      </c>
      <c r="B84" s="14">
        <v>991</v>
      </c>
      <c r="C84" s="14" t="s">
        <v>83</v>
      </c>
      <c r="D84" s="14" t="s">
        <v>89</v>
      </c>
      <c r="E84" s="14" t="s">
        <v>94</v>
      </c>
      <c r="F84" s="14">
        <v>500</v>
      </c>
      <c r="G84" s="15">
        <v>7</v>
      </c>
    </row>
    <row r="85" spans="1:7" s="8" customFormat="1" ht="20.100000000000001" customHeight="1" x14ac:dyDescent="0.25">
      <c r="A85" s="13" t="s">
        <v>32</v>
      </c>
      <c r="B85" s="14">
        <v>991</v>
      </c>
      <c r="C85" s="14" t="s">
        <v>83</v>
      </c>
      <c r="D85" s="14">
        <v>10</v>
      </c>
      <c r="E85" s="14" t="s">
        <v>96</v>
      </c>
      <c r="F85" s="14" t="s">
        <v>14</v>
      </c>
      <c r="G85" s="15">
        <f>SUM(G86+G92+G94)</f>
        <v>2435.6</v>
      </c>
    </row>
    <row r="86" spans="1:7" s="8" customFormat="1" ht="20.100000000000001" customHeight="1" x14ac:dyDescent="0.25">
      <c r="A86" s="13" t="s">
        <v>97</v>
      </c>
      <c r="B86" s="14">
        <v>991</v>
      </c>
      <c r="C86" s="14" t="s">
        <v>83</v>
      </c>
      <c r="D86" s="14">
        <v>10</v>
      </c>
      <c r="E86" s="14" t="s">
        <v>98</v>
      </c>
      <c r="F86" s="14" t="s">
        <v>14</v>
      </c>
      <c r="G86" s="15">
        <f>SUM(G87:G89)</f>
        <v>905.40000000000009</v>
      </c>
    </row>
    <row r="87" spans="1:7" s="8" customFormat="1" ht="41.25" customHeight="1" x14ac:dyDescent="0.25">
      <c r="A87" s="9" t="s">
        <v>28</v>
      </c>
      <c r="B87" s="14">
        <v>991</v>
      </c>
      <c r="C87" s="14" t="s">
        <v>83</v>
      </c>
      <c r="D87" s="14">
        <v>10</v>
      </c>
      <c r="E87" s="14" t="s">
        <v>98</v>
      </c>
      <c r="F87" s="14" t="s">
        <v>29</v>
      </c>
      <c r="G87" s="15">
        <v>458.8</v>
      </c>
    </row>
    <row r="88" spans="1:7" s="8" customFormat="1" ht="20.100000000000001" customHeight="1" x14ac:dyDescent="0.25">
      <c r="A88" s="13" t="s">
        <v>44</v>
      </c>
      <c r="B88" s="14">
        <v>991</v>
      </c>
      <c r="C88" s="14" t="s">
        <v>83</v>
      </c>
      <c r="D88" s="14">
        <v>10</v>
      </c>
      <c r="E88" s="14" t="s">
        <v>98</v>
      </c>
      <c r="F88" s="14" t="s">
        <v>45</v>
      </c>
      <c r="G88" s="15">
        <v>436.6</v>
      </c>
    </row>
    <row r="89" spans="1:7" s="8" customFormat="1" ht="20.100000000000001" customHeight="1" x14ac:dyDescent="0.25">
      <c r="A89" s="13" t="s">
        <v>53</v>
      </c>
      <c r="B89" s="14" t="s">
        <v>33</v>
      </c>
      <c r="C89" s="14" t="s">
        <v>83</v>
      </c>
      <c r="D89" s="14" t="s">
        <v>89</v>
      </c>
      <c r="E89" s="14" t="s">
        <v>98</v>
      </c>
      <c r="F89" s="14" t="s">
        <v>75</v>
      </c>
      <c r="G89" s="15">
        <v>10</v>
      </c>
    </row>
    <row r="90" spans="1:7" s="8" customFormat="1" ht="20.100000000000001" customHeight="1" x14ac:dyDescent="0.25">
      <c r="A90" s="13" t="s">
        <v>30</v>
      </c>
      <c r="B90" s="14">
        <v>991</v>
      </c>
      <c r="C90" s="14" t="s">
        <v>83</v>
      </c>
      <c r="D90" s="14">
        <v>10</v>
      </c>
      <c r="E90" s="14" t="s">
        <v>99</v>
      </c>
      <c r="F90" s="14" t="s">
        <v>14</v>
      </c>
      <c r="G90" s="15">
        <f>G91</f>
        <v>1530.2</v>
      </c>
    </row>
    <row r="91" spans="1:7" s="8" customFormat="1" ht="20.100000000000001" customHeight="1" x14ac:dyDescent="0.25">
      <c r="A91" s="13" t="s">
        <v>32</v>
      </c>
      <c r="B91" s="14">
        <v>991</v>
      </c>
      <c r="C91" s="14" t="s">
        <v>83</v>
      </c>
      <c r="D91" s="14">
        <v>10</v>
      </c>
      <c r="E91" s="14" t="s">
        <v>100</v>
      </c>
      <c r="F91" s="14" t="s">
        <v>14</v>
      </c>
      <c r="G91" s="15">
        <f>G92+G94</f>
        <v>1530.2</v>
      </c>
    </row>
    <row r="92" spans="1:7" s="8" customFormat="1" ht="20.100000000000001" customHeight="1" x14ac:dyDescent="0.25">
      <c r="A92" s="13" t="s">
        <v>35</v>
      </c>
      <c r="B92" s="14">
        <v>991</v>
      </c>
      <c r="C92" s="14" t="s">
        <v>83</v>
      </c>
      <c r="D92" s="14">
        <v>10</v>
      </c>
      <c r="E92" s="14" t="s">
        <v>101</v>
      </c>
      <c r="F92" s="14" t="s">
        <v>14</v>
      </c>
      <c r="G92" s="15">
        <f>G93</f>
        <v>1515</v>
      </c>
    </row>
    <row r="93" spans="1:7" s="8" customFormat="1" ht="39" customHeight="1" x14ac:dyDescent="0.25">
      <c r="A93" s="13" t="s">
        <v>28</v>
      </c>
      <c r="B93" s="14">
        <v>991</v>
      </c>
      <c r="C93" s="14" t="s">
        <v>83</v>
      </c>
      <c r="D93" s="14">
        <v>10</v>
      </c>
      <c r="E93" s="14" t="s">
        <v>101</v>
      </c>
      <c r="F93" s="14">
        <v>100</v>
      </c>
      <c r="G93" s="15">
        <v>1515</v>
      </c>
    </row>
    <row r="94" spans="1:7" s="8" customFormat="1" ht="39" customHeight="1" x14ac:dyDescent="0.25">
      <c r="A94" s="13" t="s">
        <v>37</v>
      </c>
      <c r="B94" s="14" t="s">
        <v>33</v>
      </c>
      <c r="C94" s="14" t="s">
        <v>83</v>
      </c>
      <c r="D94" s="14" t="s">
        <v>89</v>
      </c>
      <c r="E94" s="14" t="s">
        <v>102</v>
      </c>
      <c r="F94" s="14" t="s">
        <v>14</v>
      </c>
      <c r="G94" s="15">
        <f>SUM(G95)</f>
        <v>15.2</v>
      </c>
    </row>
    <row r="95" spans="1:7" s="8" customFormat="1" ht="39" customHeight="1" x14ac:dyDescent="0.25">
      <c r="A95" s="13" t="s">
        <v>28</v>
      </c>
      <c r="B95" s="14" t="s">
        <v>33</v>
      </c>
      <c r="C95" s="14" t="s">
        <v>83</v>
      </c>
      <c r="D95" s="14" t="s">
        <v>89</v>
      </c>
      <c r="E95" s="14" t="s">
        <v>102</v>
      </c>
      <c r="F95" s="14" t="s">
        <v>29</v>
      </c>
      <c r="G95" s="15">
        <v>15.2</v>
      </c>
    </row>
    <row r="96" spans="1:7" s="8" customFormat="1" ht="19.95" customHeight="1" x14ac:dyDescent="0.25">
      <c r="A96" s="13" t="s">
        <v>103</v>
      </c>
      <c r="B96" s="14">
        <v>991</v>
      </c>
      <c r="C96" s="14" t="s">
        <v>40</v>
      </c>
      <c r="D96" s="14" t="s">
        <v>15</v>
      </c>
      <c r="E96" s="14" t="s">
        <v>16</v>
      </c>
      <c r="F96" s="14" t="s">
        <v>14</v>
      </c>
      <c r="G96" s="15">
        <f>SUM(G97, G100, G118)</f>
        <v>4929.7999999999993</v>
      </c>
    </row>
    <row r="97" spans="1:7" s="8" customFormat="1" ht="19.95" customHeight="1" x14ac:dyDescent="0.25">
      <c r="A97" s="13" t="s">
        <v>104</v>
      </c>
      <c r="B97" s="14" t="s">
        <v>33</v>
      </c>
      <c r="C97" s="14" t="s">
        <v>40</v>
      </c>
      <c r="D97" s="14" t="s">
        <v>105</v>
      </c>
      <c r="E97" s="14" t="s">
        <v>16</v>
      </c>
      <c r="F97" s="14" t="s">
        <v>14</v>
      </c>
      <c r="G97" s="15">
        <f>SUM(G98)</f>
        <v>20.9</v>
      </c>
    </row>
    <row r="98" spans="1:7" s="8" customFormat="1" ht="32.4" customHeight="1" x14ac:dyDescent="0.25">
      <c r="A98" s="13" t="s">
        <v>70</v>
      </c>
      <c r="B98" s="14" t="s">
        <v>33</v>
      </c>
      <c r="C98" s="14" t="s">
        <v>40</v>
      </c>
      <c r="D98" s="14" t="s">
        <v>105</v>
      </c>
      <c r="E98" s="14" t="s">
        <v>73</v>
      </c>
      <c r="F98" s="14" t="s">
        <v>14</v>
      </c>
      <c r="G98" s="15">
        <f>SUM(G99)</f>
        <v>20.9</v>
      </c>
    </row>
    <row r="99" spans="1:7" s="8" customFormat="1" ht="19.95" customHeight="1" x14ac:dyDescent="0.25">
      <c r="A99" s="13" t="s">
        <v>44</v>
      </c>
      <c r="B99" s="14" t="s">
        <v>33</v>
      </c>
      <c r="C99" s="14" t="s">
        <v>40</v>
      </c>
      <c r="D99" s="14" t="s">
        <v>105</v>
      </c>
      <c r="E99" s="14" t="s">
        <v>73</v>
      </c>
      <c r="F99" s="14" t="s">
        <v>45</v>
      </c>
      <c r="G99" s="15">
        <v>20.9</v>
      </c>
    </row>
    <row r="100" spans="1:7" s="8" customFormat="1" ht="20.100000000000001" customHeight="1" x14ac:dyDescent="0.25">
      <c r="A100" s="18" t="s">
        <v>106</v>
      </c>
      <c r="B100" s="14">
        <v>991</v>
      </c>
      <c r="C100" s="14" t="s">
        <v>40</v>
      </c>
      <c r="D100" s="14" t="s">
        <v>107</v>
      </c>
      <c r="E100" s="14" t="s">
        <v>16</v>
      </c>
      <c r="F100" s="14" t="s">
        <v>14</v>
      </c>
      <c r="G100" s="15">
        <f>G101</f>
        <v>4605.5999999999995</v>
      </c>
    </row>
    <row r="101" spans="1:7" s="8" customFormat="1" ht="37.5" customHeight="1" x14ac:dyDescent="0.25">
      <c r="A101" s="13" t="s">
        <v>108</v>
      </c>
      <c r="B101" s="14">
        <v>991</v>
      </c>
      <c r="C101" s="14" t="s">
        <v>40</v>
      </c>
      <c r="D101" s="14" t="s">
        <v>107</v>
      </c>
      <c r="E101" s="14" t="s">
        <v>109</v>
      </c>
      <c r="F101" s="14" t="s">
        <v>14</v>
      </c>
      <c r="G101" s="15">
        <f>SUM(G104+G106+G113+G111+G109+G116)</f>
        <v>4605.5999999999995</v>
      </c>
    </row>
    <row r="102" spans="1:7" s="8" customFormat="1" ht="37.5" customHeight="1" x14ac:dyDescent="0.25">
      <c r="A102" s="13" t="s">
        <v>30</v>
      </c>
      <c r="B102" s="10" t="s">
        <v>33</v>
      </c>
      <c r="C102" s="10" t="s">
        <v>40</v>
      </c>
      <c r="D102" s="10" t="s">
        <v>107</v>
      </c>
      <c r="E102" s="10" t="s">
        <v>110</v>
      </c>
      <c r="F102" s="10" t="s">
        <v>14</v>
      </c>
      <c r="G102" s="15">
        <f>G103</f>
        <v>1461.5</v>
      </c>
    </row>
    <row r="103" spans="1:7" s="8" customFormat="1" ht="37.5" customHeight="1" x14ac:dyDescent="0.25">
      <c r="A103" s="13" t="s">
        <v>32</v>
      </c>
      <c r="B103" s="10" t="s">
        <v>33</v>
      </c>
      <c r="C103" s="10" t="s">
        <v>40</v>
      </c>
      <c r="D103" s="10" t="s">
        <v>107</v>
      </c>
      <c r="E103" s="10" t="s">
        <v>111</v>
      </c>
      <c r="F103" s="10" t="s">
        <v>14</v>
      </c>
      <c r="G103" s="15">
        <f>G104+G106</f>
        <v>1461.5</v>
      </c>
    </row>
    <row r="104" spans="1:7" s="8" customFormat="1" ht="58.5" customHeight="1" x14ac:dyDescent="0.25">
      <c r="A104" s="19" t="s">
        <v>112</v>
      </c>
      <c r="B104" s="10" t="s">
        <v>33</v>
      </c>
      <c r="C104" s="10" t="s">
        <v>40</v>
      </c>
      <c r="D104" s="10" t="s">
        <v>107</v>
      </c>
      <c r="E104" s="10" t="s">
        <v>113</v>
      </c>
      <c r="F104" s="10" t="s">
        <v>14</v>
      </c>
      <c r="G104" s="20">
        <f>SUM(G105)</f>
        <v>1460</v>
      </c>
    </row>
    <row r="105" spans="1:7" s="8" customFormat="1" ht="26.4" customHeight="1" x14ac:dyDescent="0.25">
      <c r="A105" s="19" t="s">
        <v>44</v>
      </c>
      <c r="B105" s="10" t="s">
        <v>33</v>
      </c>
      <c r="C105" s="10" t="s">
        <v>40</v>
      </c>
      <c r="D105" s="10" t="s">
        <v>107</v>
      </c>
      <c r="E105" s="10" t="s">
        <v>113</v>
      </c>
      <c r="F105" s="20">
        <v>200</v>
      </c>
      <c r="G105" s="20">
        <v>1460</v>
      </c>
    </row>
    <row r="106" spans="1:7" s="8" customFormat="1" ht="59.25" customHeight="1" x14ac:dyDescent="0.25">
      <c r="A106" s="19" t="s">
        <v>114</v>
      </c>
      <c r="B106" s="20">
        <v>991</v>
      </c>
      <c r="C106" s="10" t="s">
        <v>40</v>
      </c>
      <c r="D106" s="10" t="s">
        <v>107</v>
      </c>
      <c r="E106" s="20" t="s">
        <v>115</v>
      </c>
      <c r="F106" s="10" t="s">
        <v>14</v>
      </c>
      <c r="G106" s="20">
        <f>SUM(G107)</f>
        <v>1.5</v>
      </c>
    </row>
    <row r="107" spans="1:7" s="8" customFormat="1" ht="28.2" customHeight="1" x14ac:dyDescent="0.25">
      <c r="A107" s="19" t="s">
        <v>44</v>
      </c>
      <c r="B107" s="20">
        <v>991</v>
      </c>
      <c r="C107" s="10" t="s">
        <v>40</v>
      </c>
      <c r="D107" s="10" t="s">
        <v>107</v>
      </c>
      <c r="E107" s="20" t="s">
        <v>115</v>
      </c>
      <c r="F107" s="20">
        <v>200</v>
      </c>
      <c r="G107" s="20">
        <v>1.5</v>
      </c>
    </row>
    <row r="108" spans="1:7" s="8" customFormat="1" ht="45.75" customHeight="1" x14ac:dyDescent="0.25">
      <c r="A108" s="19" t="s">
        <v>30</v>
      </c>
      <c r="B108" s="20">
        <v>991</v>
      </c>
      <c r="C108" s="10" t="s">
        <v>40</v>
      </c>
      <c r="D108" s="10" t="s">
        <v>107</v>
      </c>
      <c r="E108" s="14" t="s">
        <v>116</v>
      </c>
      <c r="F108" s="14" t="s">
        <v>14</v>
      </c>
      <c r="G108" s="11">
        <f>G109+G111</f>
        <v>2118.6999999999998</v>
      </c>
    </row>
    <row r="109" spans="1:7" s="8" customFormat="1" ht="28.2" customHeight="1" x14ac:dyDescent="0.25">
      <c r="A109" s="21" t="s">
        <v>32</v>
      </c>
      <c r="B109" s="22">
        <v>991</v>
      </c>
      <c r="C109" s="14" t="s">
        <v>40</v>
      </c>
      <c r="D109" s="14" t="s">
        <v>107</v>
      </c>
      <c r="E109" s="14" t="s">
        <v>117</v>
      </c>
      <c r="F109" s="14" t="s">
        <v>14</v>
      </c>
      <c r="G109" s="15">
        <f>G110</f>
        <v>933.4</v>
      </c>
    </row>
    <row r="110" spans="1:7" s="8" customFormat="1" ht="28.2" customHeight="1" x14ac:dyDescent="0.25">
      <c r="A110" s="21" t="s">
        <v>118</v>
      </c>
      <c r="B110" s="22">
        <v>991</v>
      </c>
      <c r="C110" s="14" t="s">
        <v>40</v>
      </c>
      <c r="D110" s="14" t="s">
        <v>107</v>
      </c>
      <c r="E110" s="14" t="s">
        <v>117</v>
      </c>
      <c r="F110" s="14" t="s">
        <v>45</v>
      </c>
      <c r="G110" s="15">
        <v>933.4</v>
      </c>
    </row>
    <row r="111" spans="1:7" s="8" customFormat="1" ht="28.2" customHeight="1" x14ac:dyDescent="0.25">
      <c r="A111" s="21" t="s">
        <v>119</v>
      </c>
      <c r="B111" s="22">
        <v>991</v>
      </c>
      <c r="C111" s="14" t="s">
        <v>40</v>
      </c>
      <c r="D111" s="14" t="s">
        <v>107</v>
      </c>
      <c r="E111" s="14" t="s">
        <v>120</v>
      </c>
      <c r="F111" s="14" t="s">
        <v>14</v>
      </c>
      <c r="G111" s="15">
        <f>G112</f>
        <v>1185.3</v>
      </c>
    </row>
    <row r="112" spans="1:7" s="8" customFormat="1" ht="28.2" customHeight="1" x14ac:dyDescent="0.25">
      <c r="A112" s="21" t="s">
        <v>119</v>
      </c>
      <c r="B112" s="22">
        <v>991</v>
      </c>
      <c r="C112" s="14" t="s">
        <v>40</v>
      </c>
      <c r="D112" s="14" t="s">
        <v>107</v>
      </c>
      <c r="E112" s="14" t="s">
        <v>120</v>
      </c>
      <c r="F112" s="14" t="s">
        <v>45</v>
      </c>
      <c r="G112" s="15">
        <v>1185.3</v>
      </c>
    </row>
    <row r="113" spans="1:7" s="8" customFormat="1" ht="20.100000000000001" customHeight="1" x14ac:dyDescent="0.25">
      <c r="A113" s="13" t="s">
        <v>32</v>
      </c>
      <c r="B113" s="14">
        <v>991</v>
      </c>
      <c r="C113" s="14" t="s">
        <v>40</v>
      </c>
      <c r="D113" s="14" t="s">
        <v>107</v>
      </c>
      <c r="E113" s="14" t="s">
        <v>121</v>
      </c>
      <c r="F113" s="14" t="s">
        <v>14</v>
      </c>
      <c r="G113" s="15">
        <f>SUM(G114)</f>
        <v>725.4</v>
      </c>
    </row>
    <row r="114" spans="1:7" s="8" customFormat="1" ht="20.100000000000001" customHeight="1" x14ac:dyDescent="0.25">
      <c r="A114" s="13" t="s">
        <v>122</v>
      </c>
      <c r="B114" s="14">
        <v>991</v>
      </c>
      <c r="C114" s="14" t="s">
        <v>40</v>
      </c>
      <c r="D114" s="14" t="s">
        <v>107</v>
      </c>
      <c r="E114" s="14" t="s">
        <v>123</v>
      </c>
      <c r="F114" s="14" t="s">
        <v>14</v>
      </c>
      <c r="G114" s="15">
        <f>G115</f>
        <v>725.4</v>
      </c>
    </row>
    <row r="115" spans="1:7" s="8" customFormat="1" ht="20.100000000000001" customHeight="1" x14ac:dyDescent="0.25">
      <c r="A115" s="13" t="s">
        <v>44</v>
      </c>
      <c r="B115" s="14">
        <v>991</v>
      </c>
      <c r="C115" s="14" t="s">
        <v>40</v>
      </c>
      <c r="D115" s="14" t="s">
        <v>107</v>
      </c>
      <c r="E115" s="14" t="s">
        <v>123</v>
      </c>
      <c r="F115" s="14">
        <v>200</v>
      </c>
      <c r="G115" s="15">
        <v>725.4</v>
      </c>
    </row>
    <row r="116" spans="1:7" s="8" customFormat="1" ht="42.75" customHeight="1" x14ac:dyDescent="0.25">
      <c r="A116" s="13" t="s">
        <v>124</v>
      </c>
      <c r="B116" s="14">
        <v>991</v>
      </c>
      <c r="C116" s="14" t="s">
        <v>40</v>
      </c>
      <c r="D116" s="14" t="s">
        <v>107</v>
      </c>
      <c r="E116" s="14" t="s">
        <v>125</v>
      </c>
      <c r="F116" s="14" t="s">
        <v>14</v>
      </c>
      <c r="G116" s="15">
        <f>G117</f>
        <v>300</v>
      </c>
    </row>
    <row r="117" spans="1:7" s="8" customFormat="1" ht="20.100000000000001" customHeight="1" x14ac:dyDescent="0.25">
      <c r="A117" s="13" t="s">
        <v>44</v>
      </c>
      <c r="B117" s="14">
        <v>991</v>
      </c>
      <c r="C117" s="14" t="s">
        <v>40</v>
      </c>
      <c r="D117" s="14" t="s">
        <v>107</v>
      </c>
      <c r="E117" s="14" t="s">
        <v>125</v>
      </c>
      <c r="F117" s="14" t="s">
        <v>45</v>
      </c>
      <c r="G117" s="15">
        <v>300</v>
      </c>
    </row>
    <row r="118" spans="1:7" s="8" customFormat="1" ht="20.100000000000001" customHeight="1" x14ac:dyDescent="0.25">
      <c r="A118" s="23" t="s">
        <v>126</v>
      </c>
      <c r="B118" s="14" t="s">
        <v>33</v>
      </c>
      <c r="C118" s="14" t="s">
        <v>40</v>
      </c>
      <c r="D118" s="14" t="s">
        <v>127</v>
      </c>
      <c r="E118" s="14" t="s">
        <v>16</v>
      </c>
      <c r="F118" s="14" t="s">
        <v>14</v>
      </c>
      <c r="G118" s="15">
        <f>SUM(G122+G126+G119)</f>
        <v>303.3</v>
      </c>
    </row>
    <row r="119" spans="1:7" s="8" customFormat="1" ht="20.100000000000001" customHeight="1" x14ac:dyDescent="0.25">
      <c r="A119" s="23"/>
      <c r="B119" s="24">
        <v>991</v>
      </c>
      <c r="C119" s="24" t="s">
        <v>40</v>
      </c>
      <c r="D119" s="24">
        <v>12</v>
      </c>
      <c r="E119" s="24" t="s">
        <v>71</v>
      </c>
      <c r="F119" s="24" t="s">
        <v>14</v>
      </c>
      <c r="G119" s="25">
        <f>G120</f>
        <v>28</v>
      </c>
    </row>
    <row r="120" spans="1:7" s="8" customFormat="1" ht="20.100000000000001" customHeight="1" x14ac:dyDescent="0.25">
      <c r="A120" s="23"/>
      <c r="B120" s="24">
        <v>991</v>
      </c>
      <c r="C120" s="24" t="s">
        <v>40</v>
      </c>
      <c r="D120" s="24">
        <v>12</v>
      </c>
      <c r="E120" s="24" t="s">
        <v>73</v>
      </c>
      <c r="F120" s="24" t="s">
        <v>14</v>
      </c>
      <c r="G120" s="25">
        <f>G121</f>
        <v>28</v>
      </c>
    </row>
    <row r="121" spans="1:7" s="8" customFormat="1" ht="20.100000000000001" customHeight="1" x14ac:dyDescent="0.25">
      <c r="A121" s="23"/>
      <c r="B121" s="24">
        <v>991</v>
      </c>
      <c r="C121" s="24" t="s">
        <v>40</v>
      </c>
      <c r="D121" s="24">
        <v>12</v>
      </c>
      <c r="E121" s="24" t="s">
        <v>73</v>
      </c>
      <c r="F121" s="24" t="s">
        <v>45</v>
      </c>
      <c r="G121" s="25">
        <v>28</v>
      </c>
    </row>
    <row r="122" spans="1:7" s="8" customFormat="1" ht="42.75" customHeight="1" x14ac:dyDescent="0.25">
      <c r="A122" s="13" t="s">
        <v>128</v>
      </c>
      <c r="B122" s="14">
        <v>991</v>
      </c>
      <c r="C122" s="14" t="s">
        <v>40</v>
      </c>
      <c r="D122" s="14">
        <v>12</v>
      </c>
      <c r="E122" s="14" t="s">
        <v>129</v>
      </c>
      <c r="F122" s="14" t="s">
        <v>14</v>
      </c>
      <c r="G122" s="15">
        <f>G123</f>
        <v>1.7</v>
      </c>
    </row>
    <row r="123" spans="1:7" s="8" customFormat="1" ht="66" customHeight="1" x14ac:dyDescent="0.25">
      <c r="A123" s="16" t="s">
        <v>91</v>
      </c>
      <c r="B123" s="14">
        <v>991</v>
      </c>
      <c r="C123" s="14" t="s">
        <v>40</v>
      </c>
      <c r="D123" s="14">
        <v>12</v>
      </c>
      <c r="E123" s="14" t="s">
        <v>130</v>
      </c>
      <c r="F123" s="14" t="s">
        <v>14</v>
      </c>
      <c r="G123" s="15">
        <f>G124</f>
        <v>1.7</v>
      </c>
    </row>
    <row r="124" spans="1:7" s="8" customFormat="1" ht="75" customHeight="1" x14ac:dyDescent="0.25">
      <c r="A124" s="16" t="s">
        <v>131</v>
      </c>
      <c r="B124" s="14">
        <v>991</v>
      </c>
      <c r="C124" s="14" t="s">
        <v>40</v>
      </c>
      <c r="D124" s="14">
        <v>12</v>
      </c>
      <c r="E124" s="14" t="s">
        <v>132</v>
      </c>
      <c r="F124" s="14" t="s">
        <v>14</v>
      </c>
      <c r="G124" s="15">
        <f>SUM(G125)</f>
        <v>1.7</v>
      </c>
    </row>
    <row r="125" spans="1:7" s="8" customFormat="1" ht="20.100000000000001" customHeight="1" x14ac:dyDescent="0.25">
      <c r="A125" s="13" t="s">
        <v>95</v>
      </c>
      <c r="B125" s="14">
        <v>991</v>
      </c>
      <c r="C125" s="14" t="s">
        <v>40</v>
      </c>
      <c r="D125" s="14">
        <v>12</v>
      </c>
      <c r="E125" s="14" t="s">
        <v>132</v>
      </c>
      <c r="F125" s="14">
        <v>500</v>
      </c>
      <c r="G125" s="15">
        <v>1.7</v>
      </c>
    </row>
    <row r="126" spans="1:7" s="8" customFormat="1" ht="20.100000000000001" customHeight="1" x14ac:dyDescent="0.25">
      <c r="A126" s="13"/>
      <c r="B126" s="14" t="s">
        <v>33</v>
      </c>
      <c r="C126" s="14" t="s">
        <v>40</v>
      </c>
      <c r="D126" s="14" t="s">
        <v>127</v>
      </c>
      <c r="E126" s="14" t="s">
        <v>133</v>
      </c>
      <c r="F126" s="14" t="s">
        <v>14</v>
      </c>
      <c r="G126" s="15">
        <f>G127+G129</f>
        <v>273.60000000000002</v>
      </c>
    </row>
    <row r="127" spans="1:7" s="8" customFormat="1" ht="20.100000000000001" customHeight="1" x14ac:dyDescent="0.25">
      <c r="A127" s="13"/>
      <c r="B127" s="14" t="s">
        <v>33</v>
      </c>
      <c r="C127" s="14" t="s">
        <v>40</v>
      </c>
      <c r="D127" s="14" t="s">
        <v>127</v>
      </c>
      <c r="E127" s="14" t="s">
        <v>134</v>
      </c>
      <c r="F127" s="14" t="s">
        <v>14</v>
      </c>
      <c r="G127" s="15">
        <f>G128</f>
        <v>40</v>
      </c>
    </row>
    <row r="128" spans="1:7" s="8" customFormat="1" ht="20.100000000000001" customHeight="1" x14ac:dyDescent="0.25">
      <c r="A128" s="13"/>
      <c r="B128" s="14" t="s">
        <v>33</v>
      </c>
      <c r="C128" s="14" t="s">
        <v>40</v>
      </c>
      <c r="D128" s="14" t="s">
        <v>127</v>
      </c>
      <c r="E128" s="14" t="s">
        <v>134</v>
      </c>
      <c r="F128" s="14" t="s">
        <v>45</v>
      </c>
      <c r="G128" s="15">
        <v>40</v>
      </c>
    </row>
    <row r="129" spans="1:7" s="8" customFormat="1" ht="20.100000000000001" customHeight="1" x14ac:dyDescent="0.25">
      <c r="A129" s="13" t="s">
        <v>135</v>
      </c>
      <c r="B129" s="14" t="s">
        <v>33</v>
      </c>
      <c r="C129" s="14" t="s">
        <v>40</v>
      </c>
      <c r="D129" s="14" t="s">
        <v>127</v>
      </c>
      <c r="E129" s="14" t="s">
        <v>136</v>
      </c>
      <c r="F129" s="14" t="s">
        <v>14</v>
      </c>
      <c r="G129" s="15">
        <f>G130</f>
        <v>233.60000000000002</v>
      </c>
    </row>
    <row r="130" spans="1:7" s="8" customFormat="1" ht="20.100000000000001" customHeight="1" x14ac:dyDescent="0.25">
      <c r="A130" s="13" t="s">
        <v>32</v>
      </c>
      <c r="B130" s="14" t="s">
        <v>33</v>
      </c>
      <c r="C130" s="14" t="s">
        <v>40</v>
      </c>
      <c r="D130" s="14" t="s">
        <v>127</v>
      </c>
      <c r="E130" s="14" t="s">
        <v>137</v>
      </c>
      <c r="F130" s="14" t="s">
        <v>14</v>
      </c>
      <c r="G130" s="15">
        <f>G131+G133</f>
        <v>233.60000000000002</v>
      </c>
    </row>
    <row r="131" spans="1:7" s="8" customFormat="1" ht="20.100000000000001" customHeight="1" x14ac:dyDescent="0.25">
      <c r="A131" s="13" t="s">
        <v>138</v>
      </c>
      <c r="B131" s="14" t="s">
        <v>33</v>
      </c>
      <c r="C131" s="14" t="s">
        <v>40</v>
      </c>
      <c r="D131" s="14" t="s">
        <v>127</v>
      </c>
      <c r="E131" s="14" t="s">
        <v>139</v>
      </c>
      <c r="F131" s="14" t="s">
        <v>14</v>
      </c>
      <c r="G131" s="15">
        <f>SUM(G132)</f>
        <v>231.3</v>
      </c>
    </row>
    <row r="132" spans="1:7" s="8" customFormat="1" ht="20.100000000000001" customHeight="1" x14ac:dyDescent="0.25">
      <c r="A132" s="13" t="s">
        <v>44</v>
      </c>
      <c r="B132" s="14" t="s">
        <v>33</v>
      </c>
      <c r="C132" s="14" t="s">
        <v>40</v>
      </c>
      <c r="D132" s="14" t="s">
        <v>127</v>
      </c>
      <c r="E132" s="14" t="s">
        <v>139</v>
      </c>
      <c r="F132" s="14" t="s">
        <v>45</v>
      </c>
      <c r="G132" s="15">
        <v>231.3</v>
      </c>
    </row>
    <row r="133" spans="1:7" s="8" customFormat="1" ht="20.100000000000001" customHeight="1" x14ac:dyDescent="0.25">
      <c r="A133" s="13" t="s">
        <v>140</v>
      </c>
      <c r="B133" s="14" t="s">
        <v>33</v>
      </c>
      <c r="C133" s="14" t="s">
        <v>40</v>
      </c>
      <c r="D133" s="14" t="s">
        <v>127</v>
      </c>
      <c r="E133" s="14" t="s">
        <v>141</v>
      </c>
      <c r="F133" s="14" t="s">
        <v>14</v>
      </c>
      <c r="G133" s="15">
        <v>2.2999999999999998</v>
      </c>
    </row>
    <row r="134" spans="1:7" s="8" customFormat="1" ht="20.100000000000001" customHeight="1" x14ac:dyDescent="0.25">
      <c r="A134" s="13" t="s">
        <v>44</v>
      </c>
      <c r="B134" s="14" t="s">
        <v>33</v>
      </c>
      <c r="C134" s="14" t="s">
        <v>40</v>
      </c>
      <c r="D134" s="14" t="s">
        <v>127</v>
      </c>
      <c r="E134" s="14" t="s">
        <v>141</v>
      </c>
      <c r="F134" s="14" t="s">
        <v>45</v>
      </c>
      <c r="G134" s="15">
        <v>2.2999999999999998</v>
      </c>
    </row>
    <row r="135" spans="1:7" s="8" customFormat="1" ht="20.100000000000001" customHeight="1" x14ac:dyDescent="0.25">
      <c r="A135" s="13" t="s">
        <v>142</v>
      </c>
      <c r="B135" s="14">
        <v>991</v>
      </c>
      <c r="C135" s="14" t="s">
        <v>143</v>
      </c>
      <c r="D135" s="14" t="s">
        <v>15</v>
      </c>
      <c r="E135" s="14" t="s">
        <v>16</v>
      </c>
      <c r="F135" s="14" t="s">
        <v>14</v>
      </c>
      <c r="G135" s="15">
        <f>SUM(G136, G145)</f>
        <v>1794.3999999999999</v>
      </c>
    </row>
    <row r="136" spans="1:7" s="8" customFormat="1" ht="20.100000000000001" customHeight="1" x14ac:dyDescent="0.25">
      <c r="A136" s="13" t="s">
        <v>144</v>
      </c>
      <c r="B136" s="14">
        <v>991</v>
      </c>
      <c r="C136" s="14" t="s">
        <v>143</v>
      </c>
      <c r="D136" s="14" t="s">
        <v>19</v>
      </c>
      <c r="E136" s="14" t="s">
        <v>16</v>
      </c>
      <c r="F136" s="14" t="s">
        <v>14</v>
      </c>
      <c r="G136" s="15">
        <f>G137</f>
        <v>103</v>
      </c>
    </row>
    <row r="137" spans="1:7" s="8" customFormat="1" ht="34.5" customHeight="1" x14ac:dyDescent="0.25">
      <c r="A137" s="13" t="s">
        <v>145</v>
      </c>
      <c r="B137" s="14">
        <v>991</v>
      </c>
      <c r="C137" s="14" t="s">
        <v>143</v>
      </c>
      <c r="D137" s="14" t="s">
        <v>19</v>
      </c>
      <c r="E137" s="14" t="s">
        <v>133</v>
      </c>
      <c r="F137" s="14" t="s">
        <v>14</v>
      </c>
      <c r="G137" s="15">
        <f>G138</f>
        <v>103</v>
      </c>
    </row>
    <row r="138" spans="1:7" s="8" customFormat="1" ht="20.100000000000001" customHeight="1" x14ac:dyDescent="0.25">
      <c r="A138" s="13" t="s">
        <v>32</v>
      </c>
      <c r="B138" s="14">
        <v>991</v>
      </c>
      <c r="C138" s="14" t="s">
        <v>143</v>
      </c>
      <c r="D138" s="14" t="s">
        <v>19</v>
      </c>
      <c r="E138" s="14" t="s">
        <v>146</v>
      </c>
      <c r="F138" s="14" t="s">
        <v>14</v>
      </c>
      <c r="G138" s="15">
        <f>G139</f>
        <v>103</v>
      </c>
    </row>
    <row r="139" spans="1:7" s="8" customFormat="1" ht="20.100000000000001" customHeight="1" x14ac:dyDescent="0.25">
      <c r="A139" s="13" t="s">
        <v>147</v>
      </c>
      <c r="B139" s="14">
        <v>991</v>
      </c>
      <c r="C139" s="14" t="s">
        <v>143</v>
      </c>
      <c r="D139" s="14" t="s">
        <v>19</v>
      </c>
      <c r="E139" s="14" t="s">
        <v>148</v>
      </c>
      <c r="F139" s="14" t="s">
        <v>14</v>
      </c>
      <c r="G139" s="15">
        <f>G140</f>
        <v>103</v>
      </c>
    </row>
    <row r="140" spans="1:7" s="8" customFormat="1" ht="20.100000000000001" customHeight="1" x14ac:dyDescent="0.25">
      <c r="A140" s="13" t="s">
        <v>44</v>
      </c>
      <c r="B140" s="14">
        <v>991</v>
      </c>
      <c r="C140" s="14" t="s">
        <v>143</v>
      </c>
      <c r="D140" s="14" t="s">
        <v>19</v>
      </c>
      <c r="E140" s="14" t="s">
        <v>148</v>
      </c>
      <c r="F140" s="14">
        <v>200</v>
      </c>
      <c r="G140" s="15">
        <v>103</v>
      </c>
    </row>
    <row r="141" spans="1:7" s="8" customFormat="1" ht="20.100000000000001" hidden="1" customHeight="1" x14ac:dyDescent="0.25">
      <c r="A141" s="13" t="s">
        <v>149</v>
      </c>
      <c r="B141" s="14">
        <v>991</v>
      </c>
      <c r="C141" s="14" t="s">
        <v>143</v>
      </c>
      <c r="D141" s="14" t="s">
        <v>21</v>
      </c>
      <c r="E141" s="14" t="s">
        <v>16</v>
      </c>
      <c r="F141" s="14" t="s">
        <v>14</v>
      </c>
      <c r="G141" s="15">
        <f>G142</f>
        <v>500</v>
      </c>
    </row>
    <row r="142" spans="1:7" s="8" customFormat="1" ht="31.5" hidden="1" customHeight="1" x14ac:dyDescent="0.25">
      <c r="A142" s="13" t="s">
        <v>145</v>
      </c>
      <c r="B142" s="14">
        <v>991</v>
      </c>
      <c r="C142" s="14" t="s">
        <v>143</v>
      </c>
      <c r="D142" s="14" t="s">
        <v>21</v>
      </c>
      <c r="E142" s="14" t="s">
        <v>133</v>
      </c>
      <c r="F142" s="14" t="s">
        <v>14</v>
      </c>
      <c r="G142" s="15">
        <f>G143</f>
        <v>500</v>
      </c>
    </row>
    <row r="143" spans="1:7" s="8" customFormat="1" ht="30" hidden="1" customHeight="1" x14ac:dyDescent="0.25">
      <c r="A143" s="13" t="s">
        <v>150</v>
      </c>
      <c r="B143" s="14">
        <v>991</v>
      </c>
      <c r="C143" s="14" t="s">
        <v>143</v>
      </c>
      <c r="D143" s="14" t="s">
        <v>21</v>
      </c>
      <c r="E143" s="14" t="s">
        <v>151</v>
      </c>
      <c r="F143" s="14" t="s">
        <v>14</v>
      </c>
      <c r="G143" s="15">
        <f>G144</f>
        <v>500</v>
      </c>
    </row>
    <row r="144" spans="1:7" s="8" customFormat="1" ht="20.100000000000001" hidden="1" customHeight="1" x14ac:dyDescent="0.25">
      <c r="A144" s="13" t="s">
        <v>44</v>
      </c>
      <c r="B144" s="14">
        <v>991</v>
      </c>
      <c r="C144" s="14" t="s">
        <v>143</v>
      </c>
      <c r="D144" s="14" t="s">
        <v>21</v>
      </c>
      <c r="E144" s="14" t="s">
        <v>151</v>
      </c>
      <c r="F144" s="14">
        <v>200</v>
      </c>
      <c r="G144" s="15">
        <v>500</v>
      </c>
    </row>
    <row r="145" spans="1:7" s="8" customFormat="1" ht="20.100000000000001" customHeight="1" x14ac:dyDescent="0.25">
      <c r="A145" s="13" t="s">
        <v>152</v>
      </c>
      <c r="B145" s="14">
        <v>991</v>
      </c>
      <c r="C145" s="14" t="s">
        <v>143</v>
      </c>
      <c r="D145" s="14" t="s">
        <v>83</v>
      </c>
      <c r="E145" s="14" t="s">
        <v>16</v>
      </c>
      <c r="F145" s="14" t="s">
        <v>14</v>
      </c>
      <c r="G145" s="15">
        <f>G146</f>
        <v>1691.3999999999999</v>
      </c>
    </row>
    <row r="146" spans="1:7" s="8" customFormat="1" ht="20.100000000000001" customHeight="1" x14ac:dyDescent="0.25">
      <c r="A146" s="40" t="s">
        <v>153</v>
      </c>
      <c r="B146" s="38">
        <v>991</v>
      </c>
      <c r="C146" s="38" t="s">
        <v>143</v>
      </c>
      <c r="D146" s="38" t="s">
        <v>83</v>
      </c>
      <c r="E146" s="38" t="s">
        <v>133</v>
      </c>
      <c r="F146" s="38" t="s">
        <v>14</v>
      </c>
      <c r="G146" s="36">
        <f>SUM(G148, G150)</f>
        <v>1691.3999999999999</v>
      </c>
    </row>
    <row r="147" spans="1:7" s="8" customFormat="1" ht="20.100000000000001" customHeight="1" x14ac:dyDescent="0.25">
      <c r="A147" s="41"/>
      <c r="B147" s="39"/>
      <c r="C147" s="39"/>
      <c r="D147" s="39"/>
      <c r="E147" s="39"/>
      <c r="F147" s="39"/>
      <c r="G147" s="37"/>
    </row>
    <row r="148" spans="1:7" s="8" customFormat="1" ht="40.950000000000003" customHeight="1" x14ac:dyDescent="0.25">
      <c r="A148" s="16" t="s">
        <v>154</v>
      </c>
      <c r="B148" s="14" t="s">
        <v>33</v>
      </c>
      <c r="C148" s="14" t="s">
        <v>143</v>
      </c>
      <c r="D148" s="14" t="s">
        <v>83</v>
      </c>
      <c r="E148" s="14" t="s">
        <v>155</v>
      </c>
      <c r="F148" s="14" t="s">
        <v>14</v>
      </c>
      <c r="G148" s="15">
        <f>SUM(G149)</f>
        <v>247.6</v>
      </c>
    </row>
    <row r="149" spans="1:7" s="8" customFormat="1" ht="22.2" customHeight="1" x14ac:dyDescent="0.25">
      <c r="A149" s="16" t="s">
        <v>44</v>
      </c>
      <c r="B149" s="14" t="s">
        <v>33</v>
      </c>
      <c r="C149" s="14" t="s">
        <v>143</v>
      </c>
      <c r="D149" s="14" t="s">
        <v>83</v>
      </c>
      <c r="E149" s="14" t="s">
        <v>155</v>
      </c>
      <c r="F149" s="14" t="s">
        <v>45</v>
      </c>
      <c r="G149" s="15">
        <v>247.6</v>
      </c>
    </row>
    <row r="150" spans="1:7" s="8" customFormat="1" ht="20.100000000000001" customHeight="1" x14ac:dyDescent="0.25">
      <c r="A150" s="18" t="s">
        <v>32</v>
      </c>
      <c r="B150" s="14">
        <v>991</v>
      </c>
      <c r="C150" s="14" t="s">
        <v>143</v>
      </c>
      <c r="D150" s="14" t="s">
        <v>83</v>
      </c>
      <c r="E150" s="14" t="s">
        <v>146</v>
      </c>
      <c r="F150" s="14" t="s">
        <v>14</v>
      </c>
      <c r="G150" s="15">
        <f>SUM(G151, G153, G155)</f>
        <v>1443.8</v>
      </c>
    </row>
    <row r="151" spans="1:7" s="8" customFormat="1" ht="20.100000000000001" customHeight="1" x14ac:dyDescent="0.25">
      <c r="A151" s="13" t="s">
        <v>156</v>
      </c>
      <c r="B151" s="14">
        <v>991</v>
      </c>
      <c r="C151" s="14" t="s">
        <v>143</v>
      </c>
      <c r="D151" s="14" t="s">
        <v>83</v>
      </c>
      <c r="E151" s="14" t="s">
        <v>157</v>
      </c>
      <c r="F151" s="14" t="s">
        <v>14</v>
      </c>
      <c r="G151" s="15">
        <f>G152</f>
        <v>500</v>
      </c>
    </row>
    <row r="152" spans="1:7" s="8" customFormat="1" ht="20.100000000000001" customHeight="1" x14ac:dyDescent="0.25">
      <c r="A152" s="13" t="s">
        <v>44</v>
      </c>
      <c r="B152" s="14">
        <v>991</v>
      </c>
      <c r="C152" s="14" t="s">
        <v>143</v>
      </c>
      <c r="D152" s="14" t="s">
        <v>83</v>
      </c>
      <c r="E152" s="14" t="s">
        <v>157</v>
      </c>
      <c r="F152" s="14">
        <v>200</v>
      </c>
      <c r="G152" s="15">
        <v>500</v>
      </c>
    </row>
    <row r="153" spans="1:7" s="8" customFormat="1" ht="20.100000000000001" customHeight="1" x14ac:dyDescent="0.25">
      <c r="A153" s="13" t="s">
        <v>158</v>
      </c>
      <c r="B153" s="14">
        <v>991</v>
      </c>
      <c r="C153" s="14" t="s">
        <v>143</v>
      </c>
      <c r="D153" s="14" t="s">
        <v>83</v>
      </c>
      <c r="E153" s="14" t="s">
        <v>134</v>
      </c>
      <c r="F153" s="14" t="s">
        <v>14</v>
      </c>
      <c r="G153" s="15">
        <f>G154</f>
        <v>910.8</v>
      </c>
    </row>
    <row r="154" spans="1:7" s="8" customFormat="1" ht="20.100000000000001" customHeight="1" x14ac:dyDescent="0.25">
      <c r="A154" s="13" t="s">
        <v>44</v>
      </c>
      <c r="B154" s="14">
        <v>991</v>
      </c>
      <c r="C154" s="14" t="s">
        <v>143</v>
      </c>
      <c r="D154" s="14" t="s">
        <v>83</v>
      </c>
      <c r="E154" s="14" t="s">
        <v>134</v>
      </c>
      <c r="F154" s="14">
        <v>200</v>
      </c>
      <c r="G154" s="15">
        <v>910.8</v>
      </c>
    </row>
    <row r="155" spans="1:7" s="8" customFormat="1" ht="20.100000000000001" customHeight="1" x14ac:dyDescent="0.25">
      <c r="A155" s="16" t="s">
        <v>159</v>
      </c>
      <c r="B155" s="14" t="s">
        <v>33</v>
      </c>
      <c r="C155" s="14" t="s">
        <v>143</v>
      </c>
      <c r="D155" s="14" t="s">
        <v>83</v>
      </c>
      <c r="E155" s="14" t="s">
        <v>160</v>
      </c>
      <c r="F155" s="14" t="s">
        <v>14</v>
      </c>
      <c r="G155" s="15">
        <f>SUM(G156)</f>
        <v>33</v>
      </c>
    </row>
    <row r="156" spans="1:7" s="8" customFormat="1" ht="20.100000000000001" customHeight="1" x14ac:dyDescent="0.25">
      <c r="A156" s="16" t="s">
        <v>44</v>
      </c>
      <c r="B156" s="14" t="s">
        <v>33</v>
      </c>
      <c r="C156" s="14" t="s">
        <v>143</v>
      </c>
      <c r="D156" s="14" t="s">
        <v>83</v>
      </c>
      <c r="E156" s="14" t="s">
        <v>160</v>
      </c>
      <c r="F156" s="14" t="s">
        <v>45</v>
      </c>
      <c r="G156" s="15">
        <v>33</v>
      </c>
    </row>
    <row r="157" spans="1:7" s="8" customFormat="1" ht="20.100000000000001" customHeight="1" x14ac:dyDescent="0.25">
      <c r="A157" s="16" t="s">
        <v>161</v>
      </c>
      <c r="B157" s="14" t="s">
        <v>33</v>
      </c>
      <c r="C157" s="14" t="s">
        <v>105</v>
      </c>
      <c r="D157" s="14" t="s">
        <v>15</v>
      </c>
      <c r="E157" s="14" t="s">
        <v>16</v>
      </c>
      <c r="F157" s="14" t="s">
        <v>14</v>
      </c>
      <c r="G157" s="15">
        <f>SUM(G158)</f>
        <v>60</v>
      </c>
    </row>
    <row r="158" spans="1:7" s="8" customFormat="1" ht="24.6" customHeight="1" x14ac:dyDescent="0.25">
      <c r="A158" s="16" t="s">
        <v>162</v>
      </c>
      <c r="B158" s="14" t="s">
        <v>33</v>
      </c>
      <c r="C158" s="14" t="s">
        <v>105</v>
      </c>
      <c r="D158" s="14" t="s">
        <v>143</v>
      </c>
      <c r="E158" s="14" t="s">
        <v>16</v>
      </c>
      <c r="F158" s="14" t="s">
        <v>14</v>
      </c>
      <c r="G158" s="15">
        <f>SUM(G159)</f>
        <v>60</v>
      </c>
    </row>
    <row r="159" spans="1:7" s="8" customFormat="1" ht="37.200000000000003" customHeight="1" x14ac:dyDescent="0.25">
      <c r="A159" s="16" t="s">
        <v>153</v>
      </c>
      <c r="B159" s="14" t="s">
        <v>33</v>
      </c>
      <c r="C159" s="14" t="s">
        <v>105</v>
      </c>
      <c r="D159" s="14" t="s">
        <v>143</v>
      </c>
      <c r="E159" s="14" t="s">
        <v>133</v>
      </c>
      <c r="F159" s="14" t="s">
        <v>14</v>
      </c>
      <c r="G159" s="15">
        <f>SUM(G160)</f>
        <v>60</v>
      </c>
    </row>
    <row r="160" spans="1:7" s="8" customFormat="1" ht="31.2" customHeight="1" x14ac:dyDescent="0.25">
      <c r="A160" s="16" t="s">
        <v>163</v>
      </c>
      <c r="B160" s="14" t="s">
        <v>33</v>
      </c>
      <c r="C160" s="14" t="s">
        <v>105</v>
      </c>
      <c r="D160" s="14" t="s">
        <v>143</v>
      </c>
      <c r="E160" s="14" t="s">
        <v>164</v>
      </c>
      <c r="F160" s="14" t="s">
        <v>14</v>
      </c>
      <c r="G160" s="15">
        <f>SUM(G161)</f>
        <v>60</v>
      </c>
    </row>
    <row r="161" spans="1:7" s="8" customFormat="1" ht="20.100000000000001" customHeight="1" x14ac:dyDescent="0.25">
      <c r="A161" s="16" t="s">
        <v>44</v>
      </c>
      <c r="B161" s="14" t="s">
        <v>33</v>
      </c>
      <c r="C161" s="14" t="s">
        <v>105</v>
      </c>
      <c r="D161" s="14" t="s">
        <v>143</v>
      </c>
      <c r="E161" s="14" t="s">
        <v>164</v>
      </c>
      <c r="F161" s="14" t="s">
        <v>45</v>
      </c>
      <c r="G161" s="15">
        <v>60</v>
      </c>
    </row>
    <row r="162" spans="1:7" s="8" customFormat="1" ht="20.100000000000001" customHeight="1" x14ac:dyDescent="0.25">
      <c r="A162" s="13" t="s">
        <v>165</v>
      </c>
      <c r="B162" s="14">
        <v>991</v>
      </c>
      <c r="C162" s="14" t="s">
        <v>166</v>
      </c>
      <c r="D162" s="14" t="s">
        <v>15</v>
      </c>
      <c r="E162" s="14" t="s">
        <v>16</v>
      </c>
      <c r="F162" s="14" t="s">
        <v>14</v>
      </c>
      <c r="G162" s="15">
        <f>G163</f>
        <v>2984.1</v>
      </c>
    </row>
    <row r="163" spans="1:7" s="8" customFormat="1" ht="20.100000000000001" customHeight="1" x14ac:dyDescent="0.25">
      <c r="A163" s="13" t="s">
        <v>167</v>
      </c>
      <c r="B163" s="14">
        <v>991</v>
      </c>
      <c r="C163" s="14" t="s">
        <v>166</v>
      </c>
      <c r="D163" s="14" t="s">
        <v>19</v>
      </c>
      <c r="E163" s="14" t="s">
        <v>16</v>
      </c>
      <c r="F163" s="14" t="s">
        <v>14</v>
      </c>
      <c r="G163" s="15">
        <f>G164</f>
        <v>2984.1</v>
      </c>
    </row>
    <row r="164" spans="1:7" s="8" customFormat="1" ht="36.75" customHeight="1" x14ac:dyDescent="0.25">
      <c r="A164" s="13" t="s">
        <v>168</v>
      </c>
      <c r="B164" s="14">
        <v>991</v>
      </c>
      <c r="C164" s="14" t="s">
        <v>166</v>
      </c>
      <c r="D164" s="14" t="s">
        <v>19</v>
      </c>
      <c r="E164" s="14" t="s">
        <v>169</v>
      </c>
      <c r="F164" s="14" t="s">
        <v>14</v>
      </c>
      <c r="G164" s="15">
        <f>G165+G174</f>
        <v>2984.1</v>
      </c>
    </row>
    <row r="165" spans="1:7" s="8" customFormat="1" ht="20.100000000000001" customHeight="1" x14ac:dyDescent="0.25">
      <c r="A165" s="13" t="s">
        <v>56</v>
      </c>
      <c r="B165" s="14">
        <v>991</v>
      </c>
      <c r="C165" s="14" t="s">
        <v>166</v>
      </c>
      <c r="D165" s="14" t="s">
        <v>19</v>
      </c>
      <c r="E165" s="14" t="s">
        <v>170</v>
      </c>
      <c r="F165" s="14" t="s">
        <v>14</v>
      </c>
      <c r="G165" s="15">
        <f>SUM(G166, G170, G172)</f>
        <v>2969.1</v>
      </c>
    </row>
    <row r="166" spans="1:7" s="8" customFormat="1" ht="20.100000000000001" customHeight="1" x14ac:dyDescent="0.25">
      <c r="A166" s="13" t="s">
        <v>171</v>
      </c>
      <c r="B166" s="14">
        <v>991</v>
      </c>
      <c r="C166" s="14" t="s">
        <v>166</v>
      </c>
      <c r="D166" s="14" t="s">
        <v>19</v>
      </c>
      <c r="E166" s="14" t="s">
        <v>172</v>
      </c>
      <c r="F166" s="14" t="s">
        <v>14</v>
      </c>
      <c r="G166" s="15">
        <f>SUM(G167:G168)</f>
        <v>1077.8</v>
      </c>
    </row>
    <row r="167" spans="1:7" s="8" customFormat="1" ht="37.5" customHeight="1" x14ac:dyDescent="0.25">
      <c r="A167" s="13" t="s">
        <v>28</v>
      </c>
      <c r="B167" s="14">
        <v>991</v>
      </c>
      <c r="C167" s="14" t="s">
        <v>166</v>
      </c>
      <c r="D167" s="14" t="s">
        <v>19</v>
      </c>
      <c r="E167" s="14" t="s">
        <v>172</v>
      </c>
      <c r="F167" s="14" t="s">
        <v>29</v>
      </c>
      <c r="G167" s="15">
        <v>689.4</v>
      </c>
    </row>
    <row r="168" spans="1:7" s="8" customFormat="1" ht="20.100000000000001" customHeight="1" x14ac:dyDescent="0.25">
      <c r="A168" s="13" t="s">
        <v>44</v>
      </c>
      <c r="B168" s="14">
        <v>991</v>
      </c>
      <c r="C168" s="14" t="s">
        <v>166</v>
      </c>
      <c r="D168" s="14" t="s">
        <v>19</v>
      </c>
      <c r="E168" s="14" t="s">
        <v>172</v>
      </c>
      <c r="F168" s="14" t="s">
        <v>45</v>
      </c>
      <c r="G168" s="15">
        <v>388.4</v>
      </c>
    </row>
    <row r="169" spans="1:7" s="8" customFormat="1" ht="20.100000000000001" customHeight="1" x14ac:dyDescent="0.25">
      <c r="A169" s="13" t="s">
        <v>30</v>
      </c>
      <c r="B169" s="14">
        <v>991</v>
      </c>
      <c r="C169" s="14" t="s">
        <v>166</v>
      </c>
      <c r="D169" s="14" t="s">
        <v>19</v>
      </c>
      <c r="E169" s="14" t="s">
        <v>173</v>
      </c>
      <c r="F169" s="14" t="s">
        <v>14</v>
      </c>
      <c r="G169" s="15">
        <f>G170+G172</f>
        <v>1891.3000000000002</v>
      </c>
    </row>
    <row r="170" spans="1:7" s="8" customFormat="1" ht="20.100000000000001" customHeight="1" x14ac:dyDescent="0.25">
      <c r="A170" s="13" t="s">
        <v>35</v>
      </c>
      <c r="B170" s="14">
        <v>991</v>
      </c>
      <c r="C170" s="14" t="s">
        <v>166</v>
      </c>
      <c r="D170" s="14" t="s">
        <v>19</v>
      </c>
      <c r="E170" s="14" t="s">
        <v>174</v>
      </c>
      <c r="F170" s="14" t="s">
        <v>14</v>
      </c>
      <c r="G170" s="15">
        <f>G171</f>
        <v>1872.4</v>
      </c>
    </row>
    <row r="171" spans="1:7" s="8" customFormat="1" ht="37.5" customHeight="1" x14ac:dyDescent="0.25">
      <c r="A171" s="13" t="s">
        <v>28</v>
      </c>
      <c r="B171" s="14">
        <v>991</v>
      </c>
      <c r="C171" s="14" t="s">
        <v>166</v>
      </c>
      <c r="D171" s="14" t="s">
        <v>19</v>
      </c>
      <c r="E171" s="14" t="s">
        <v>174</v>
      </c>
      <c r="F171" s="14">
        <v>100</v>
      </c>
      <c r="G171" s="15">
        <v>1872.4</v>
      </c>
    </row>
    <row r="172" spans="1:7" s="8" customFormat="1" ht="37.5" customHeight="1" x14ac:dyDescent="0.25">
      <c r="A172" s="13" t="s">
        <v>37</v>
      </c>
      <c r="B172" s="14" t="s">
        <v>33</v>
      </c>
      <c r="C172" s="14" t="s">
        <v>166</v>
      </c>
      <c r="D172" s="14" t="s">
        <v>19</v>
      </c>
      <c r="E172" s="14" t="s">
        <v>175</v>
      </c>
      <c r="F172" s="14" t="s">
        <v>14</v>
      </c>
      <c r="G172" s="15">
        <f>SUM(G173)</f>
        <v>18.899999999999999</v>
      </c>
    </row>
    <row r="173" spans="1:7" s="8" customFormat="1" ht="37.5" customHeight="1" x14ac:dyDescent="0.25">
      <c r="A173" s="13" t="s">
        <v>28</v>
      </c>
      <c r="B173" s="14" t="s">
        <v>33</v>
      </c>
      <c r="C173" s="14" t="s">
        <v>166</v>
      </c>
      <c r="D173" s="14" t="s">
        <v>19</v>
      </c>
      <c r="E173" s="14" t="s">
        <v>175</v>
      </c>
      <c r="F173" s="14" t="s">
        <v>29</v>
      </c>
      <c r="G173" s="15">
        <v>18.899999999999999</v>
      </c>
    </row>
    <row r="174" spans="1:7" s="8" customFormat="1" ht="27.75" customHeight="1" x14ac:dyDescent="0.25">
      <c r="A174" s="13" t="s">
        <v>56</v>
      </c>
      <c r="B174" s="14" t="s">
        <v>33</v>
      </c>
      <c r="C174" s="14" t="s">
        <v>166</v>
      </c>
      <c r="D174" s="14" t="s">
        <v>19</v>
      </c>
      <c r="E174" s="14" t="s">
        <v>176</v>
      </c>
      <c r="F174" s="14" t="s">
        <v>14</v>
      </c>
      <c r="G174" s="15">
        <f>G175</f>
        <v>15</v>
      </c>
    </row>
    <row r="175" spans="1:7" s="8" customFormat="1" ht="27.75" customHeight="1" x14ac:dyDescent="0.25">
      <c r="A175" s="9" t="s">
        <v>177</v>
      </c>
      <c r="B175" s="14">
        <v>991</v>
      </c>
      <c r="C175" s="14" t="s">
        <v>166</v>
      </c>
      <c r="D175" s="14" t="s">
        <v>19</v>
      </c>
      <c r="E175" s="14" t="s">
        <v>178</v>
      </c>
      <c r="F175" s="14" t="s">
        <v>14</v>
      </c>
      <c r="G175" s="15">
        <f>G176</f>
        <v>15</v>
      </c>
    </row>
    <row r="176" spans="1:7" s="8" customFormat="1" ht="27.75" customHeight="1" x14ac:dyDescent="0.25">
      <c r="A176" s="13" t="s">
        <v>44</v>
      </c>
      <c r="B176" s="14">
        <v>991</v>
      </c>
      <c r="C176" s="14" t="s">
        <v>166</v>
      </c>
      <c r="D176" s="14" t="s">
        <v>19</v>
      </c>
      <c r="E176" s="14" t="s">
        <v>178</v>
      </c>
      <c r="F176" s="14" t="s">
        <v>45</v>
      </c>
      <c r="G176" s="15">
        <v>15</v>
      </c>
    </row>
    <row r="177" spans="1:7" s="8" customFormat="1" ht="20.100000000000001" customHeight="1" x14ac:dyDescent="0.25">
      <c r="A177" s="13" t="s">
        <v>179</v>
      </c>
      <c r="B177" s="14">
        <v>991</v>
      </c>
      <c r="C177" s="14">
        <v>10</v>
      </c>
      <c r="D177" s="14" t="s">
        <v>15</v>
      </c>
      <c r="E177" s="14" t="s">
        <v>16</v>
      </c>
      <c r="F177" s="14" t="s">
        <v>14</v>
      </c>
      <c r="G177" s="15">
        <f>G178</f>
        <v>541.79999999999995</v>
      </c>
    </row>
    <row r="178" spans="1:7" s="8" customFormat="1" ht="20.100000000000001" customHeight="1" x14ac:dyDescent="0.25">
      <c r="A178" s="13" t="s">
        <v>180</v>
      </c>
      <c r="B178" s="14">
        <v>991</v>
      </c>
      <c r="C178" s="14">
        <v>10</v>
      </c>
      <c r="D178" s="14" t="s">
        <v>19</v>
      </c>
      <c r="E178" s="14" t="s">
        <v>16</v>
      </c>
      <c r="F178" s="14" t="s">
        <v>14</v>
      </c>
      <c r="G178" s="15">
        <f>G179</f>
        <v>541.79999999999995</v>
      </c>
    </row>
    <row r="179" spans="1:7" s="8" customFormat="1" ht="36" customHeight="1" x14ac:dyDescent="0.25">
      <c r="A179" s="13" t="s">
        <v>181</v>
      </c>
      <c r="B179" s="14">
        <v>991</v>
      </c>
      <c r="C179" s="14">
        <v>10</v>
      </c>
      <c r="D179" s="14" t="s">
        <v>19</v>
      </c>
      <c r="E179" s="14" t="s">
        <v>23</v>
      </c>
      <c r="F179" s="14" t="s">
        <v>14</v>
      </c>
      <c r="G179" s="15">
        <f>G180</f>
        <v>541.79999999999995</v>
      </c>
    </row>
    <row r="180" spans="1:7" s="8" customFormat="1" ht="20.100000000000001" customHeight="1" x14ac:dyDescent="0.25">
      <c r="A180" s="13" t="s">
        <v>32</v>
      </c>
      <c r="B180" s="14">
        <v>991</v>
      </c>
      <c r="C180" s="14">
        <v>10</v>
      </c>
      <c r="D180" s="14" t="s">
        <v>19</v>
      </c>
      <c r="E180" s="14" t="s">
        <v>65</v>
      </c>
      <c r="F180" s="14" t="s">
        <v>14</v>
      </c>
      <c r="G180" s="15">
        <f>G181</f>
        <v>541.79999999999995</v>
      </c>
    </row>
    <row r="181" spans="1:7" s="8" customFormat="1" ht="20.100000000000001" customHeight="1" x14ac:dyDescent="0.25">
      <c r="A181" s="13" t="s">
        <v>182</v>
      </c>
      <c r="B181" s="14">
        <v>991</v>
      </c>
      <c r="C181" s="14">
        <v>10</v>
      </c>
      <c r="D181" s="14" t="s">
        <v>19</v>
      </c>
      <c r="E181" s="14" t="s">
        <v>183</v>
      </c>
      <c r="F181" s="14" t="s">
        <v>14</v>
      </c>
      <c r="G181" s="15">
        <f>G182</f>
        <v>541.79999999999995</v>
      </c>
    </row>
    <row r="182" spans="1:7" s="8" customFormat="1" ht="20.100000000000001" customHeight="1" x14ac:dyDescent="0.25">
      <c r="A182" s="18" t="s">
        <v>184</v>
      </c>
      <c r="B182" s="14">
        <v>991</v>
      </c>
      <c r="C182" s="14">
        <v>10</v>
      </c>
      <c r="D182" s="14" t="s">
        <v>19</v>
      </c>
      <c r="E182" s="14" t="s">
        <v>183</v>
      </c>
      <c r="F182" s="14">
        <v>300</v>
      </c>
      <c r="G182" s="15">
        <v>541.79999999999995</v>
      </c>
    </row>
  </sheetData>
  <mergeCells count="44">
    <mergeCell ref="D29:D31"/>
    <mergeCell ref="E29:E31"/>
    <mergeCell ref="F29:F31"/>
    <mergeCell ref="G29:G31"/>
    <mergeCell ref="C29:C31"/>
    <mergeCell ref="F146:F147"/>
    <mergeCell ref="C146:C147"/>
    <mergeCell ref="D146:D147"/>
    <mergeCell ref="E146:E147"/>
    <mergeCell ref="G146:G147"/>
    <mergeCell ref="B23:B24"/>
    <mergeCell ref="B25:B26"/>
    <mergeCell ref="A23:A24"/>
    <mergeCell ref="A146:A147"/>
    <mergeCell ref="B146:B147"/>
    <mergeCell ref="A29:A31"/>
    <mergeCell ref="A25:A26"/>
    <mergeCell ref="B29:B31"/>
    <mergeCell ref="E23:E24"/>
    <mergeCell ref="E25:E26"/>
    <mergeCell ref="D23:D24"/>
    <mergeCell ref="D25:D26"/>
    <mergeCell ref="C23:C24"/>
    <mergeCell ref="C25:C26"/>
    <mergeCell ref="F16:F17"/>
    <mergeCell ref="G16:G17"/>
    <mergeCell ref="G23:G24"/>
    <mergeCell ref="G25:G26"/>
    <mergeCell ref="F23:F24"/>
    <mergeCell ref="F25:F26"/>
    <mergeCell ref="A16:A17"/>
    <mergeCell ref="B16:B17"/>
    <mergeCell ref="C16:C17"/>
    <mergeCell ref="D16:D17"/>
    <mergeCell ref="E16:E17"/>
    <mergeCell ref="A6:G6"/>
    <mergeCell ref="A7:G7"/>
    <mergeCell ref="A9:A11"/>
    <mergeCell ref="B9:B11"/>
    <mergeCell ref="C9:C11"/>
    <mergeCell ref="D9:D11"/>
    <mergeCell ref="E9:E11"/>
    <mergeCell ref="F9:F11"/>
    <mergeCell ref="G9:G11"/>
  </mergeCells>
  <pageMargins left="0.39370077848434398" right="0" top="0.39370077848434398" bottom="0.39370077848434398" header="0" footer="0.31496062874794001"/>
  <pageSetup paperSize="9" scale="5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2024-06-07T11:57:03Z</dcterms:modified>
</cp:coreProperties>
</file>